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mvsvm01\redirect\userhome\kp33189268\Desktop\所内共同研究運営委員会　開催案について\様式(修正案)\"/>
    </mc:Choice>
  </mc:AlternateContent>
  <bookViews>
    <workbookView xWindow="0" yWindow="0" windowWidth="28800" windowHeight="14040"/>
  </bookViews>
  <sheets>
    <sheet name="様式2" sheetId="1" r:id="rId1"/>
    <sheet name="記入例" sheetId="6" r:id="rId2"/>
  </sheets>
  <definedNames>
    <definedName name="_xlnm.Print_Area" localSheetId="1">記入例!$A$1:$Q$51</definedName>
    <definedName name="_xlnm.Print_Area" localSheetId="0">様式2!$A$1:$Q$41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24" i="6" l="1"/>
  <c r="P24" i="6" s="1"/>
  <c r="G24" i="6"/>
  <c r="K24" i="6" s="1"/>
  <c r="Q24" i="6" s="1"/>
  <c r="L23" i="6"/>
  <c r="P23" i="6" s="1"/>
  <c r="G23" i="6"/>
  <c r="K23" i="6" s="1"/>
  <c r="Q23" i="6" s="1"/>
  <c r="L22" i="6"/>
  <c r="P22" i="6" s="1"/>
  <c r="G22" i="6"/>
  <c r="K22" i="6" s="1"/>
  <c r="Q22" i="6" s="1"/>
  <c r="L21" i="6"/>
  <c r="P21" i="6" s="1"/>
  <c r="G21" i="6"/>
  <c r="K21" i="6" s="1"/>
  <c r="Q21" i="6" s="1"/>
  <c r="L20" i="6"/>
  <c r="P20" i="6" s="1"/>
  <c r="G20" i="6"/>
  <c r="K20" i="6" s="1"/>
  <c r="Q20" i="6" s="1"/>
  <c r="L19" i="6"/>
  <c r="P19" i="6" s="1"/>
  <c r="G19" i="6"/>
  <c r="K19" i="6" s="1"/>
  <c r="Q19" i="6" s="1"/>
  <c r="L18" i="6"/>
  <c r="P18" i="6" s="1"/>
  <c r="G18" i="6"/>
  <c r="K18" i="6" s="1"/>
  <c r="Q18" i="6" s="1"/>
  <c r="L17" i="6"/>
  <c r="P17" i="6" s="1"/>
  <c r="G17" i="6"/>
  <c r="K17" i="6" s="1"/>
  <c r="Q17" i="6" s="1"/>
  <c r="L16" i="6"/>
  <c r="P16" i="6" s="1"/>
  <c r="G16" i="6"/>
  <c r="K16" i="6" s="1"/>
  <c r="Q16" i="6" s="1"/>
  <c r="L15" i="6"/>
  <c r="P15" i="6" s="1"/>
  <c r="G15" i="6"/>
  <c r="K15" i="6" s="1"/>
  <c r="Q15" i="6" s="1"/>
  <c r="H47" i="6"/>
  <c r="L30" i="6"/>
  <c r="P30" i="6" s="1"/>
  <c r="G30" i="6"/>
  <c r="K30" i="6" s="1"/>
  <c r="Q30" i="6" s="1"/>
  <c r="L29" i="6"/>
  <c r="P29" i="6" s="1"/>
  <c r="G29" i="6"/>
  <c r="K29" i="6" s="1"/>
  <c r="Q29" i="6" s="1"/>
  <c r="L28" i="6"/>
  <c r="P28" i="6" s="1"/>
  <c r="G28" i="6"/>
  <c r="K28" i="6" s="1"/>
  <c r="Q28" i="6" s="1"/>
  <c r="L27" i="6"/>
  <c r="P27" i="6" s="1"/>
  <c r="G27" i="6"/>
  <c r="K27" i="6" s="1"/>
  <c r="Q27" i="6" s="1"/>
  <c r="L26" i="6"/>
  <c r="P26" i="6" s="1"/>
  <c r="G26" i="6"/>
  <c r="K26" i="6" s="1"/>
  <c r="Q26" i="6" s="1"/>
  <c r="L25" i="6"/>
  <c r="P25" i="6" s="1"/>
  <c r="G25" i="6"/>
  <c r="K25" i="6" s="1"/>
  <c r="Q25" i="6" s="1"/>
  <c r="L14" i="6"/>
  <c r="P14" i="6" s="1"/>
  <c r="G14" i="6"/>
  <c r="K14" i="6" s="1"/>
  <c r="Q14" i="6" s="1"/>
  <c r="L13" i="6"/>
  <c r="P13" i="6" s="1"/>
  <c r="G13" i="6"/>
  <c r="K13" i="6" s="1"/>
  <c r="Q13" i="6" s="1"/>
  <c r="L12" i="6"/>
  <c r="P12" i="6" s="1"/>
  <c r="G12" i="6"/>
  <c r="K12" i="6" s="1"/>
  <c r="Q12" i="6" s="1"/>
  <c r="L11" i="6"/>
  <c r="P11" i="6" s="1"/>
  <c r="G11" i="6"/>
  <c r="K11" i="6" s="1"/>
  <c r="Q11" i="6" s="1"/>
  <c r="Q31" i="6" l="1"/>
  <c r="Q44" i="6" s="1"/>
  <c r="H37" i="1"/>
  <c r="Q45" i="6" l="1"/>
  <c r="Q46" i="6" s="1"/>
  <c r="G12" i="1"/>
  <c r="K12" i="1" s="1"/>
  <c r="G13" i="1"/>
  <c r="K13" i="1" s="1"/>
  <c r="G20" i="1"/>
  <c r="K20" i="1" s="1"/>
  <c r="G19" i="1"/>
  <c r="K19" i="1" s="1"/>
  <c r="G18" i="1"/>
  <c r="K18" i="1" s="1"/>
  <c r="G17" i="1"/>
  <c r="K17" i="1" s="1"/>
  <c r="G16" i="1"/>
  <c r="K16" i="1" s="1"/>
  <c r="G15" i="1"/>
  <c r="K15" i="1" s="1"/>
  <c r="G14" i="1"/>
  <c r="K14" i="1" s="1"/>
  <c r="G11" i="1"/>
  <c r="K11" i="1" s="1"/>
  <c r="L20" i="1"/>
  <c r="P20" i="1" s="1"/>
  <c r="L19" i="1"/>
  <c r="P19" i="1" s="1"/>
  <c r="L18" i="1"/>
  <c r="P18" i="1" s="1"/>
  <c r="L17" i="1"/>
  <c r="P17" i="1" s="1"/>
  <c r="L16" i="1"/>
  <c r="P16" i="1" s="1"/>
  <c r="L15" i="1"/>
  <c r="P15" i="1" s="1"/>
  <c r="L14" i="1"/>
  <c r="P14" i="1" s="1"/>
  <c r="L13" i="1"/>
  <c r="P13" i="1" s="1"/>
  <c r="L12" i="1"/>
  <c r="P12" i="1" s="1"/>
  <c r="L11" i="1"/>
  <c r="P11" i="1" s="1"/>
  <c r="Q11" i="1" l="1"/>
  <c r="Q14" i="1"/>
  <c r="Q15" i="1"/>
  <c r="Q16" i="1"/>
  <c r="Q17" i="1"/>
  <c r="Q18" i="1"/>
  <c r="Q19" i="1"/>
  <c r="Q20" i="1"/>
  <c r="Q13" i="1"/>
  <c r="Q12" i="1"/>
  <c r="Q21" i="1" l="1"/>
  <c r="Q34" i="1" s="1"/>
  <c r="Q35" i="1" s="1"/>
  <c r="Q36" i="1" s="1"/>
</calcChain>
</file>

<file path=xl/comments1.xml><?xml version="1.0" encoding="utf-8"?>
<comments xmlns="http://schemas.openxmlformats.org/spreadsheetml/2006/main">
  <authors>
    <author>東北大学</author>
  </authors>
  <commentList>
    <comment ref="C9" authorId="0" shapeId="0">
      <text>
        <r>
          <rPr>
            <sz val="9"/>
            <color indexed="81"/>
            <rFont val="MS P ゴシック"/>
            <family val="3"/>
            <charset val="128"/>
          </rPr>
          <t xml:space="preserve">相当の役職を選択してください
</t>
        </r>
      </text>
    </comment>
  </commentList>
</comments>
</file>

<file path=xl/comments2.xml><?xml version="1.0" encoding="utf-8"?>
<comments xmlns="http://schemas.openxmlformats.org/spreadsheetml/2006/main">
  <authors>
    <author>東北大学</author>
  </authors>
  <commentList>
    <comment ref="C9" authorId="0" shapeId="0">
      <text>
        <r>
          <rPr>
            <b/>
            <sz val="9"/>
            <color indexed="81"/>
            <rFont val="MS P ゴシック"/>
            <family val="3"/>
            <charset val="128"/>
          </rPr>
          <t>相当の役職を選択してください</t>
        </r>
        <r>
          <rPr>
            <sz val="9"/>
            <color indexed="81"/>
            <rFont val="MS P ゴシック"/>
            <family val="3"/>
            <charset val="128"/>
          </rPr>
          <t xml:space="preserve">
</t>
        </r>
      </text>
    </comment>
    <comment ref="F11" authorId="0" shapeId="0">
      <text>
        <r>
          <rPr>
            <b/>
            <sz val="9"/>
            <color indexed="81"/>
            <rFont val="MS P ゴシック"/>
            <family val="3"/>
            <charset val="128"/>
          </rPr>
          <t>数字のみ入力</t>
        </r>
        <r>
          <rPr>
            <sz val="9"/>
            <color indexed="81"/>
            <rFont val="MS P ゴシック"/>
            <family val="3"/>
            <charset val="128"/>
          </rPr>
          <t xml:space="preserve">
</t>
        </r>
      </text>
    </comment>
    <comment ref="I11" authorId="0" shapeId="0">
      <text>
        <r>
          <rPr>
            <b/>
            <sz val="9"/>
            <color indexed="81"/>
            <rFont val="MS P ゴシック"/>
            <family val="3"/>
            <charset val="128"/>
          </rPr>
          <t>数字のみ入力</t>
        </r>
      </text>
    </comment>
    <comment ref="N11" authorId="0" shapeId="0">
      <text>
        <r>
          <rPr>
            <b/>
            <sz val="9"/>
            <color indexed="81"/>
            <rFont val="MS P ゴシック"/>
            <family val="3"/>
            <charset val="128"/>
          </rPr>
          <t>数字のみ入力</t>
        </r>
        <r>
          <rPr>
            <sz val="9"/>
            <color indexed="81"/>
            <rFont val="MS P ゴシック"/>
            <family val="3"/>
            <charset val="128"/>
          </rPr>
          <t xml:space="preserve">
</t>
        </r>
      </text>
    </comment>
    <comment ref="Q45" authorId="0" shapeId="0">
      <text>
        <r>
          <rPr>
            <b/>
            <sz val="9"/>
            <color indexed="81"/>
            <rFont val="MS P ゴシック"/>
            <family val="3"/>
            <charset val="128"/>
          </rPr>
          <t>申請額が上限を超えている場合は、所要経費で調整してください。</t>
        </r>
      </text>
    </comment>
  </commentList>
</comments>
</file>

<file path=xl/sharedStrings.xml><?xml version="1.0" encoding="utf-8"?>
<sst xmlns="http://schemas.openxmlformats.org/spreadsheetml/2006/main" count="246" uniqueCount="48">
  <si>
    <t>交通費</t>
    <rPh sb="0" eb="3">
      <t>コウツウヒ</t>
    </rPh>
    <phoneticPr fontId="2"/>
  </si>
  <si>
    <t>合計</t>
    <rPh sb="0" eb="2">
      <t>ゴウケイ</t>
    </rPh>
    <phoneticPr fontId="2"/>
  </si>
  <si>
    <t>×</t>
    <phoneticPr fontId="2"/>
  </si>
  <si>
    <t>=</t>
    <phoneticPr fontId="2"/>
  </si>
  <si>
    <t>宿泊費</t>
    <rPh sb="0" eb="3">
      <t>シュクハクヒ</t>
    </rPh>
    <phoneticPr fontId="2"/>
  </si>
  <si>
    <t>経　　路</t>
    <rPh sb="0" eb="1">
      <t>ヘ</t>
    </rPh>
    <rPh sb="3" eb="4">
      <t>ミチ</t>
    </rPh>
    <phoneticPr fontId="2"/>
  </si>
  <si>
    <t>日　　当</t>
    <rPh sb="0" eb="1">
      <t>ヒ</t>
    </rPh>
    <rPh sb="3" eb="4">
      <t>トウ</t>
    </rPh>
    <phoneticPr fontId="2"/>
  </si>
  <si>
    <t>金額</t>
    <rPh sb="0" eb="2">
      <t>キンガク</t>
    </rPh>
    <phoneticPr fontId="2"/>
  </si>
  <si>
    <t>計</t>
    <rPh sb="0" eb="1">
      <t>ケイ</t>
    </rPh>
    <phoneticPr fontId="2"/>
  </si>
  <si>
    <t>氏　　　名</t>
    <rPh sb="0" eb="1">
      <t>シ</t>
    </rPh>
    <rPh sb="4" eb="5">
      <t>メイ</t>
    </rPh>
    <phoneticPr fontId="2"/>
  </si>
  <si>
    <t>出張予定月日</t>
    <rPh sb="0" eb="2">
      <t>シュッチョウ</t>
    </rPh>
    <rPh sb="2" eb="4">
      <t>ヨテイ</t>
    </rPh>
    <rPh sb="4" eb="6">
      <t>ガッピ</t>
    </rPh>
    <phoneticPr fontId="2"/>
  </si>
  <si>
    <t>※件数が多くなる場合は適宜追加してください。</t>
    <rPh sb="1" eb="3">
      <t>ケンスウ</t>
    </rPh>
    <rPh sb="4" eb="5">
      <t>オオ</t>
    </rPh>
    <rPh sb="8" eb="10">
      <t>バアイ</t>
    </rPh>
    <rPh sb="11" eb="13">
      <t>テキギ</t>
    </rPh>
    <rPh sb="13" eb="15">
      <t>ツイカ</t>
    </rPh>
    <phoneticPr fontId="2"/>
  </si>
  <si>
    <t>〇旅費</t>
    <rPh sb="1" eb="3">
      <t>リョヒ</t>
    </rPh>
    <phoneticPr fontId="2"/>
  </si>
  <si>
    <t>経費内訳書</t>
    <rPh sb="0" eb="2">
      <t>ケイヒ</t>
    </rPh>
    <rPh sb="2" eb="5">
      <t>ウチワケショ</t>
    </rPh>
    <phoneticPr fontId="2"/>
  </si>
  <si>
    <t>単価</t>
    <rPh sb="0" eb="2">
      <t>タンカ</t>
    </rPh>
    <phoneticPr fontId="2"/>
  </si>
  <si>
    <t>数量</t>
    <rPh sb="0" eb="2">
      <t>スウリョウ</t>
    </rPh>
    <phoneticPr fontId="2"/>
  </si>
  <si>
    <t>〇所要経費（物品等）</t>
    <rPh sb="1" eb="3">
      <t>ショヨウ</t>
    </rPh>
    <rPh sb="3" eb="5">
      <t>ケイヒ</t>
    </rPh>
    <rPh sb="6" eb="8">
      <t>ブッピン</t>
    </rPh>
    <rPh sb="8" eb="9">
      <t>トウ</t>
    </rPh>
    <phoneticPr fontId="2"/>
  </si>
  <si>
    <t>金額</t>
    <rPh sb="0" eb="2">
      <t>キンガク</t>
    </rPh>
    <phoneticPr fontId="2"/>
  </si>
  <si>
    <t>宿泊費</t>
    <rPh sb="0" eb="3">
      <t>シュクハクヒ</t>
    </rPh>
    <phoneticPr fontId="2"/>
  </si>
  <si>
    <t>日当</t>
    <rPh sb="0" eb="2">
      <t>ニットウ</t>
    </rPh>
    <phoneticPr fontId="2"/>
  </si>
  <si>
    <t>講師・助教・助手・その他職員相当</t>
    <rPh sb="11" eb="12">
      <t>タ</t>
    </rPh>
    <rPh sb="12" eb="14">
      <t>ショクイン</t>
    </rPh>
    <phoneticPr fontId="2"/>
  </si>
  <si>
    <t>役　　　職</t>
    <rPh sb="0" eb="1">
      <t>ヤク</t>
    </rPh>
    <rPh sb="4" eb="5">
      <t>ショク</t>
    </rPh>
    <phoneticPr fontId="2"/>
  </si>
  <si>
    <t>備考</t>
    <rPh sb="0" eb="2">
      <t>ビコウ</t>
    </rPh>
    <phoneticPr fontId="2"/>
  </si>
  <si>
    <t>申請額　　　(端数調整)</t>
    <rPh sb="0" eb="3">
      <t>シンセイガク</t>
    </rPh>
    <rPh sb="7" eb="9">
      <t>ハスウ</t>
    </rPh>
    <rPh sb="9" eb="11">
      <t>チョウセイ</t>
    </rPh>
    <phoneticPr fontId="2"/>
  </si>
  <si>
    <t>旅費+物品等</t>
    <rPh sb="0" eb="2">
      <t>リョヒ</t>
    </rPh>
    <rPh sb="3" eb="5">
      <t>ブッピン</t>
    </rPh>
    <rPh sb="5" eb="6">
      <t>トウ</t>
    </rPh>
    <phoneticPr fontId="2"/>
  </si>
  <si>
    <t>物品等の割合</t>
    <rPh sb="0" eb="2">
      <t>ブッピン</t>
    </rPh>
    <rPh sb="2" eb="3">
      <t>トウ</t>
    </rPh>
    <rPh sb="4" eb="6">
      <t>ワリアイ</t>
    </rPh>
    <phoneticPr fontId="2"/>
  </si>
  <si>
    <t>注1）日当・宿泊費は本学の単価を使用し算出してください。</t>
    <rPh sb="0" eb="1">
      <t>チュウ</t>
    </rPh>
    <rPh sb="3" eb="5">
      <t>ニットウ</t>
    </rPh>
    <rPh sb="6" eb="9">
      <t>シュクハクヒ</t>
    </rPh>
    <rPh sb="10" eb="12">
      <t>ホンガク</t>
    </rPh>
    <rPh sb="13" eb="15">
      <t>タンカ</t>
    </rPh>
    <rPh sb="16" eb="18">
      <t>シヨウ</t>
    </rPh>
    <rPh sb="19" eb="21">
      <t>サンシュツ</t>
    </rPh>
    <phoneticPr fontId="2"/>
  </si>
  <si>
    <t>学生　　相当</t>
    <rPh sb="4" eb="6">
      <t>ソウトウ</t>
    </rPh>
    <phoneticPr fontId="2"/>
  </si>
  <si>
    <t>教授・准教授　相当</t>
  </si>
  <si>
    <t>教授・准教授　相当</t>
    <phoneticPr fontId="2"/>
  </si>
  <si>
    <t>摘　　　　要</t>
    <rPh sb="0" eb="1">
      <t>テキ</t>
    </rPh>
    <rPh sb="5" eb="6">
      <t>ヨウ</t>
    </rPh>
    <phoneticPr fontId="2"/>
  </si>
  <si>
    <t>役職相当　　　　　　　　(旅費計算用）</t>
    <rPh sb="0" eb="1">
      <t>ヤク</t>
    </rPh>
    <rPh sb="1" eb="2">
      <t>ショク</t>
    </rPh>
    <rPh sb="2" eb="4">
      <t>ソウトウ</t>
    </rPh>
    <rPh sb="13" eb="15">
      <t>リョヒ</t>
    </rPh>
    <rPh sb="15" eb="18">
      <t>ケイサンヨウ</t>
    </rPh>
    <phoneticPr fontId="2"/>
  </si>
  <si>
    <t>8月予定</t>
    <rPh sb="1" eb="2">
      <t>ガツ</t>
    </rPh>
    <rPh sb="2" eb="4">
      <t>ヨテイ</t>
    </rPh>
    <phoneticPr fontId="2"/>
  </si>
  <si>
    <t>東京-仙台</t>
    <rPh sb="0" eb="2">
      <t>トウキョウ</t>
    </rPh>
    <rPh sb="3" eb="5">
      <t>センダイ</t>
    </rPh>
    <phoneticPr fontId="2"/>
  </si>
  <si>
    <t>東北太郎</t>
    <rPh sb="0" eb="2">
      <t>トウホク</t>
    </rPh>
    <rPh sb="2" eb="4">
      <t>タロウ</t>
    </rPh>
    <phoneticPr fontId="2"/>
  </si>
  <si>
    <t>仙台二郎</t>
    <rPh sb="0" eb="2">
      <t>センダイ</t>
    </rPh>
    <rPh sb="2" eb="4">
      <t>ジロウ</t>
    </rPh>
    <phoneticPr fontId="2"/>
  </si>
  <si>
    <t>名古屋-仙台</t>
    <rPh sb="0" eb="3">
      <t>ナゴヤ</t>
    </rPh>
    <rPh sb="4" eb="6">
      <t>センダイ</t>
    </rPh>
    <phoneticPr fontId="2"/>
  </si>
  <si>
    <t>多田伊岳</t>
    <rPh sb="0" eb="2">
      <t>タダ</t>
    </rPh>
    <rPh sb="2" eb="3">
      <t>イ</t>
    </rPh>
    <rPh sb="3" eb="4">
      <t>ガク</t>
    </rPh>
    <phoneticPr fontId="2"/>
  </si>
  <si>
    <t>大学聖</t>
    <rPh sb="0" eb="2">
      <t>ダイガク</t>
    </rPh>
    <rPh sb="2" eb="3">
      <t>セイ</t>
    </rPh>
    <phoneticPr fontId="2"/>
  </si>
  <si>
    <t>10月予定</t>
    <rPh sb="2" eb="3">
      <t>ガツ</t>
    </rPh>
    <rPh sb="3" eb="5">
      <t>ヨテイ</t>
    </rPh>
    <phoneticPr fontId="2"/>
  </si>
  <si>
    <t>上限</t>
    <rPh sb="0" eb="2">
      <t>ジョウゲン</t>
    </rPh>
    <phoneticPr fontId="2"/>
  </si>
  <si>
    <t>①-④1,000,000円、⑤500,000円</t>
    <rPh sb="12" eb="13">
      <t>エン</t>
    </rPh>
    <phoneticPr fontId="2"/>
  </si>
  <si>
    <t>（記入例）</t>
    <rPh sb="1" eb="3">
      <t>キニュウ</t>
    </rPh>
    <rPh sb="3" eb="4">
      <t>レイ</t>
    </rPh>
    <phoneticPr fontId="2"/>
  </si>
  <si>
    <t>1月予定</t>
    <rPh sb="1" eb="2">
      <t>ガツ</t>
    </rPh>
    <rPh sb="2" eb="4">
      <t>ヨテイ</t>
    </rPh>
    <phoneticPr fontId="2"/>
  </si>
  <si>
    <t>HDD　1個</t>
    <rPh sb="5" eb="6">
      <t>コ</t>
    </rPh>
    <phoneticPr fontId="2"/>
  </si>
  <si>
    <t>報告書印刷費　　1式</t>
    <rPh sb="0" eb="3">
      <t>ホウコクショ</t>
    </rPh>
    <rPh sb="3" eb="5">
      <t>インサツ</t>
    </rPh>
    <rPh sb="5" eb="6">
      <t>ヒ</t>
    </rPh>
    <rPh sb="9" eb="10">
      <t>シキ</t>
    </rPh>
    <phoneticPr fontId="2"/>
  </si>
  <si>
    <t>注1）本学で行う共同研究の際に使用する軽微な物品等を計上してください(総額の20%を超える場合は備考欄へ理由を記載してください)。</t>
    <rPh sb="0" eb="1">
      <t>チュウ</t>
    </rPh>
    <rPh sb="3" eb="5">
      <t>ホンガク</t>
    </rPh>
    <rPh sb="6" eb="7">
      <t>オコナ</t>
    </rPh>
    <rPh sb="8" eb="10">
      <t>キョウドウ</t>
    </rPh>
    <rPh sb="10" eb="12">
      <t>ケンキュウ</t>
    </rPh>
    <rPh sb="13" eb="14">
      <t>サイ</t>
    </rPh>
    <rPh sb="15" eb="17">
      <t>シヨウ</t>
    </rPh>
    <rPh sb="19" eb="21">
      <t>ケイビ</t>
    </rPh>
    <rPh sb="22" eb="24">
      <t>ブッピン</t>
    </rPh>
    <rPh sb="24" eb="25">
      <t>トウ</t>
    </rPh>
    <rPh sb="26" eb="28">
      <t>ケイジョウ</t>
    </rPh>
    <rPh sb="35" eb="37">
      <t>ソウガク</t>
    </rPh>
    <rPh sb="42" eb="43">
      <t>コ</t>
    </rPh>
    <rPh sb="45" eb="47">
      <t>バアイ</t>
    </rPh>
    <rPh sb="48" eb="50">
      <t>ビコウ</t>
    </rPh>
    <rPh sb="50" eb="51">
      <t>ラン</t>
    </rPh>
    <rPh sb="52" eb="54">
      <t>リユウ</t>
    </rPh>
    <rPh sb="55" eb="57">
      <t>キサイ</t>
    </rPh>
    <phoneticPr fontId="2"/>
  </si>
  <si>
    <t>収集したデータの保存が必要なため</t>
    <rPh sb="0" eb="2">
      <t>シュウシュウ</t>
    </rPh>
    <rPh sb="8" eb="10">
      <t>ホゾン</t>
    </rPh>
    <rPh sb="11" eb="1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</si>
</sst>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日&quot;"/>
    <numFmt numFmtId="177" formatCode="#,###&quot;円&quot;"/>
    <numFmt numFmtId="178" formatCode="#&quot;日&quot;"/>
    <numFmt numFmtId="179" formatCode="#&quot;泊&quot;"/>
  </numFmts>
  <fonts count="1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4"/>
      <color theme="1"/>
      <name val="ＭＳ Ｐ明朝"/>
      <family val="1"/>
      <charset val="128"/>
    </font>
    <font>
      <sz val="14"/>
      <color theme="1"/>
      <name val="ＭＳ Ｐゴシック"/>
      <family val="2"/>
      <charset val="128"/>
      <scheme val="minor"/>
    </font>
    <font>
      <sz val="8"/>
      <color theme="1"/>
      <name val="ＭＳ Ｐ明朝"/>
      <family val="1"/>
      <charset val="128"/>
    </font>
    <font>
      <sz val="10"/>
      <color rgb="FFFF0000"/>
      <name val="ＭＳ Ｐ明朝"/>
      <family val="1"/>
      <charset val="128"/>
    </font>
    <font>
      <sz val="11"/>
      <color rgb="FFFF0000"/>
      <name val="ＭＳ Ｐ明朝"/>
      <family val="1"/>
      <charset val="128"/>
    </font>
    <font>
      <sz val="11"/>
      <name val="ＭＳ Ｐ明朝"/>
      <family val="1"/>
      <charset val="128"/>
    </font>
    <font>
      <sz val="11"/>
      <name val="ＭＳ Ｐゴシック"/>
      <family val="2"/>
      <charset val="128"/>
      <scheme val="minor"/>
    </font>
    <font>
      <sz val="9"/>
      <color indexed="81"/>
      <name val="MS P ゴシック"/>
      <family val="3"/>
      <charset val="128"/>
    </font>
    <font>
      <b/>
      <sz val="9"/>
      <color indexed="81"/>
      <name val="MS P ゴシック"/>
      <family val="3"/>
      <charset val="128"/>
    </font>
    <font>
      <sz val="14"/>
      <color rgb="FFFF0000"/>
      <name val="ＭＳ Ｐゴシック"/>
      <family val="3"/>
      <charset val="128"/>
      <scheme val="minor"/>
    </font>
    <font>
      <sz val="8"/>
      <name val="ＭＳ Ｐ明朝"/>
      <family val="1"/>
      <charset val="128"/>
    </font>
    <font>
      <sz val="8"/>
      <color theme="1"/>
      <name val="ＭＳ Ｐ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53">
    <border>
      <left/>
      <right/>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hair">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style="thin">
        <color auto="1"/>
      </right>
      <top style="thin">
        <color auto="1"/>
      </top>
      <bottom style="double">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9">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5" fillId="0" borderId="0" xfId="0" applyFont="1" applyAlignment="1"/>
    <xf numFmtId="177" fontId="3" fillId="2" borderId="4" xfId="1" applyNumberFormat="1" applyFont="1" applyFill="1" applyBorder="1" applyAlignment="1">
      <alignment vertical="center" shrinkToFit="1"/>
    </xf>
    <xf numFmtId="177" fontId="3" fillId="2" borderId="16" xfId="1" applyNumberFormat="1" applyFont="1" applyFill="1" applyBorder="1" applyAlignment="1">
      <alignment vertical="center" shrinkToFit="1"/>
    </xf>
    <xf numFmtId="177" fontId="3" fillId="0" borderId="20" xfId="1" applyNumberFormat="1" applyFont="1" applyBorder="1" applyAlignment="1">
      <alignment vertical="center" shrinkToFit="1"/>
    </xf>
    <xf numFmtId="0" fontId="3" fillId="0" borderId="21" xfId="0" applyFont="1" applyBorder="1" applyAlignment="1">
      <alignment horizontal="center" vertical="center" shrinkToFit="1"/>
    </xf>
    <xf numFmtId="176" fontId="3" fillId="0" borderId="21" xfId="0" quotePrefix="1" applyNumberFormat="1" applyFont="1" applyBorder="1" applyAlignment="1">
      <alignment horizontal="center" vertical="center" shrinkToFit="1"/>
    </xf>
    <xf numFmtId="177" fontId="3" fillId="2" borderId="22" xfId="1" applyNumberFormat="1" applyFont="1" applyFill="1" applyBorder="1" applyAlignment="1">
      <alignment vertical="center" shrinkToFit="1"/>
    </xf>
    <xf numFmtId="177" fontId="3" fillId="2" borderId="2" xfId="1" applyNumberFormat="1" applyFont="1" applyFill="1" applyBorder="1" applyAlignment="1">
      <alignment vertical="center" shrinkToFit="1"/>
    </xf>
    <xf numFmtId="177" fontId="3" fillId="0" borderId="1" xfId="1" applyNumberFormat="1" applyFont="1" applyBorder="1" applyAlignment="1">
      <alignment vertical="center" shrinkToFit="1"/>
    </xf>
    <xf numFmtId="0" fontId="3" fillId="0" borderId="0" xfId="0" applyFont="1" applyBorder="1" applyAlignment="1">
      <alignment horizontal="center" vertical="center" shrinkToFit="1"/>
    </xf>
    <xf numFmtId="176" fontId="3" fillId="0" borderId="0" xfId="0" quotePrefix="1" applyNumberFormat="1" applyFont="1" applyBorder="1" applyAlignment="1">
      <alignment horizontal="center" vertical="center" shrinkToFit="1"/>
    </xf>
    <xf numFmtId="0" fontId="3" fillId="0" borderId="5" xfId="0" applyFont="1" applyBorder="1" applyAlignment="1">
      <alignment vertical="center"/>
    </xf>
    <xf numFmtId="0" fontId="3" fillId="0" borderId="15" xfId="0" applyFont="1" applyBorder="1" applyAlignment="1">
      <alignment vertical="center"/>
    </xf>
    <xf numFmtId="0" fontId="3" fillId="0" borderId="30" xfId="0" applyFont="1" applyBorder="1" applyAlignment="1">
      <alignment horizontal="center" vertical="center" shrinkToFit="1"/>
    </xf>
    <xf numFmtId="177" fontId="3" fillId="0" borderId="32" xfId="1" applyNumberFormat="1" applyFont="1" applyBorder="1" applyAlignment="1">
      <alignment vertical="center" shrinkToFit="1"/>
    </xf>
    <xf numFmtId="176" fontId="3" fillId="0" borderId="30" xfId="0" quotePrefix="1" applyNumberFormat="1" applyFont="1" applyBorder="1" applyAlignment="1">
      <alignment horizontal="center" vertical="center" shrinkToFit="1"/>
    </xf>
    <xf numFmtId="177" fontId="3" fillId="2" borderId="33" xfId="1" applyNumberFormat="1" applyFont="1" applyFill="1" applyBorder="1" applyAlignment="1">
      <alignment vertical="center" shrinkToFit="1"/>
    </xf>
    <xf numFmtId="177" fontId="3" fillId="2" borderId="14" xfId="1" applyNumberFormat="1" applyFont="1" applyFill="1" applyBorder="1" applyAlignment="1">
      <alignment vertical="center" shrinkToFit="1"/>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177" fontId="4" fillId="2" borderId="37" xfId="1" applyNumberFormat="1" applyFont="1" applyFill="1" applyBorder="1" applyAlignment="1">
      <alignment vertical="center" shrinkToFit="1"/>
    </xf>
    <xf numFmtId="0" fontId="3" fillId="0" borderId="11" xfId="0" applyFont="1" applyBorder="1" applyAlignment="1">
      <alignment horizontal="left" vertical="center"/>
    </xf>
    <xf numFmtId="0" fontId="3" fillId="0" borderId="22" xfId="0" applyFont="1" applyBorder="1" applyAlignment="1">
      <alignment horizontal="center" vertical="center"/>
    </xf>
    <xf numFmtId="0" fontId="3" fillId="0" borderId="20" xfId="0" applyFont="1" applyBorder="1" applyAlignment="1">
      <alignment horizontal="left" vertical="center"/>
    </xf>
    <xf numFmtId="177" fontId="3" fillId="0" borderId="11" xfId="0" applyNumberFormat="1"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vertical="center"/>
    </xf>
    <xf numFmtId="0" fontId="9" fillId="0" borderId="0" xfId="0" applyFont="1">
      <alignment vertical="center"/>
    </xf>
    <xf numFmtId="0" fontId="10" fillId="0" borderId="0" xfId="0" applyFont="1">
      <alignment vertical="center"/>
    </xf>
    <xf numFmtId="0" fontId="3" fillId="0" borderId="43" xfId="0" applyFont="1" applyBorder="1" applyAlignment="1">
      <alignment vertical="center" shrinkToFit="1"/>
    </xf>
    <xf numFmtId="0" fontId="3" fillId="0" borderId="42" xfId="0" applyFont="1" applyBorder="1" applyAlignment="1">
      <alignment vertical="center" shrinkToFit="1"/>
    </xf>
    <xf numFmtId="0" fontId="3" fillId="0" borderId="44" xfId="0" applyFont="1" applyBorder="1" applyAlignment="1">
      <alignment horizontal="center" vertical="center" wrapText="1"/>
    </xf>
    <xf numFmtId="0" fontId="3" fillId="0" borderId="13" xfId="0" applyFont="1" applyBorder="1" applyAlignment="1" applyProtection="1">
      <alignment vertical="center" wrapText="1" shrinkToFit="1"/>
      <protection locked="0"/>
    </xf>
    <xf numFmtId="0" fontId="3" fillId="0" borderId="28" xfId="0" applyFont="1" applyBorder="1" applyAlignment="1" applyProtection="1">
      <alignment vertical="center" wrapText="1" shrinkToFit="1"/>
      <protection locked="0"/>
    </xf>
    <xf numFmtId="0" fontId="3" fillId="0" borderId="13" xfId="0" applyFont="1" applyBorder="1" applyAlignment="1" applyProtection="1">
      <alignment vertical="center" shrinkToFit="1"/>
      <protection locked="0"/>
    </xf>
    <xf numFmtId="0" fontId="3" fillId="0" borderId="30" xfId="0" applyFont="1" applyBorder="1" applyAlignment="1" applyProtection="1">
      <alignment horizontal="left" vertical="center" shrinkToFit="1"/>
      <protection locked="0"/>
    </xf>
    <xf numFmtId="3" fontId="3" fillId="0" borderId="31" xfId="0" applyNumberFormat="1"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11" xfId="0" applyFont="1" applyBorder="1" applyAlignment="1" applyProtection="1">
      <alignment vertical="center" wrapText="1" shrinkToFit="1"/>
      <protection locked="0"/>
    </xf>
    <xf numFmtId="0" fontId="3" fillId="0" borderId="21" xfId="0" applyFont="1" applyBorder="1" applyAlignment="1" applyProtection="1">
      <alignment horizontal="center" vertical="center" shrinkToFit="1"/>
      <protection locked="0"/>
    </xf>
    <xf numFmtId="3" fontId="3" fillId="0" borderId="23" xfId="0" applyNumberFormat="1"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3" fillId="0" borderId="38" xfId="0" applyFont="1" applyBorder="1" applyAlignment="1" applyProtection="1">
      <alignment vertical="center" wrapText="1" shrinkToFit="1"/>
      <protection locked="0"/>
    </xf>
    <xf numFmtId="0" fontId="3" fillId="0" borderId="0" xfId="0" applyFont="1" applyBorder="1" applyAlignment="1" applyProtection="1">
      <alignment horizontal="center" vertical="center" shrinkToFit="1"/>
      <protection locked="0"/>
    </xf>
    <xf numFmtId="3" fontId="3" fillId="0" borderId="10" xfId="0" applyNumberFormat="1" applyFont="1" applyBorder="1" applyAlignment="1" applyProtection="1">
      <alignment vertical="center" shrinkToFit="1"/>
      <protection locked="0"/>
    </xf>
    <xf numFmtId="179" fontId="3" fillId="0" borderId="30" xfId="0" applyNumberFormat="1" applyFont="1" applyBorder="1" applyAlignment="1" applyProtection="1">
      <alignment horizontal="right" vertical="center" shrinkToFit="1"/>
      <protection locked="0"/>
    </xf>
    <xf numFmtId="179" fontId="3" fillId="0" borderId="21" xfId="0" applyNumberFormat="1" applyFont="1" applyBorder="1" applyAlignment="1" applyProtection="1">
      <alignment horizontal="right" vertical="center" shrinkToFit="1"/>
      <protection locked="0"/>
    </xf>
    <xf numFmtId="179" fontId="3" fillId="0" borderId="0" xfId="0" applyNumberFormat="1" applyFont="1" applyBorder="1" applyAlignment="1" applyProtection="1">
      <alignment horizontal="right" vertical="center" shrinkToFit="1"/>
      <protection locked="0"/>
    </xf>
    <xf numFmtId="178" fontId="3" fillId="0" borderId="30" xfId="0" applyNumberFormat="1" applyFont="1" applyBorder="1" applyAlignment="1" applyProtection="1">
      <alignment horizontal="right" vertical="center" shrinkToFit="1"/>
      <protection locked="0"/>
    </xf>
    <xf numFmtId="178" fontId="3" fillId="0" borderId="21" xfId="0" applyNumberFormat="1" applyFont="1" applyBorder="1" applyAlignment="1" applyProtection="1">
      <alignment horizontal="right" vertical="center" shrinkToFit="1"/>
      <protection locked="0"/>
    </xf>
    <xf numFmtId="178" fontId="3" fillId="0" borderId="0" xfId="0" applyNumberFormat="1" applyFont="1" applyBorder="1" applyAlignment="1" applyProtection="1">
      <alignment horizontal="right" vertical="center" shrinkToFit="1"/>
      <protection locked="0"/>
    </xf>
    <xf numFmtId="0" fontId="10" fillId="0" borderId="13" xfId="0" applyFont="1" applyBorder="1" applyProtection="1">
      <alignment vertical="center"/>
      <protection locked="0"/>
    </xf>
    <xf numFmtId="0" fontId="3" fillId="0" borderId="11" xfId="0" applyFont="1" applyBorder="1" applyProtection="1">
      <alignment vertical="center"/>
      <protection locked="0"/>
    </xf>
    <xf numFmtId="177" fontId="3" fillId="0" borderId="42" xfId="0" applyNumberFormat="1" applyFont="1" applyBorder="1" applyProtection="1">
      <alignment vertical="center"/>
      <protection locked="0"/>
    </xf>
    <xf numFmtId="177" fontId="3" fillId="0" borderId="45" xfId="0" applyNumberFormat="1" applyFont="1" applyBorder="1" applyProtection="1">
      <alignment vertical="center"/>
      <protection locked="0"/>
    </xf>
    <xf numFmtId="9" fontId="3" fillId="0" borderId="43" xfId="2" applyFont="1" applyBorder="1" applyProtection="1">
      <alignment vertical="center"/>
      <protection locked="0"/>
    </xf>
    <xf numFmtId="0" fontId="3" fillId="0" borderId="30" xfId="0"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177" fontId="3" fillId="0" borderId="31" xfId="0" applyNumberFormat="1" applyFont="1" applyBorder="1" applyAlignment="1" applyProtection="1">
      <alignment vertical="center" shrinkToFit="1"/>
      <protection locked="0"/>
    </xf>
    <xf numFmtId="177" fontId="3" fillId="0" borderId="23" xfId="0" applyNumberFormat="1" applyFont="1" applyBorder="1" applyAlignment="1" applyProtection="1">
      <alignment vertical="center" shrinkToFit="1"/>
      <protection locked="0"/>
    </xf>
    <xf numFmtId="177" fontId="3" fillId="0" borderId="10" xfId="0" applyNumberFormat="1" applyFont="1" applyBorder="1" applyAlignment="1" applyProtection="1">
      <alignment vertical="center" shrinkToFit="1"/>
      <protection locked="0"/>
    </xf>
    <xf numFmtId="0" fontId="3" fillId="0" borderId="0" xfId="0" applyFont="1" applyAlignment="1">
      <alignment vertical="top"/>
    </xf>
    <xf numFmtId="0" fontId="3" fillId="0" borderId="0" xfId="0" applyFont="1" applyAlignment="1">
      <alignment vertical="center"/>
    </xf>
    <xf numFmtId="0" fontId="14" fillId="0" borderId="0" xfId="0" applyFont="1" applyAlignment="1">
      <alignment horizontal="center" vertical="center"/>
    </xf>
    <xf numFmtId="0" fontId="3" fillId="0" borderId="39"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28" xfId="0" applyFont="1" applyBorder="1" applyAlignment="1">
      <alignment horizontal="center" vertical="center" wrapText="1" shrinkToFit="1"/>
    </xf>
    <xf numFmtId="0" fontId="0" fillId="0" borderId="29" xfId="0" applyBorder="1" applyAlignment="1">
      <alignment horizontal="center" vertical="center" wrapText="1" shrinkToFit="1"/>
    </xf>
    <xf numFmtId="0" fontId="3" fillId="0" borderId="12" xfId="0" applyFont="1" applyBorder="1" applyAlignment="1">
      <alignment vertical="center"/>
    </xf>
    <xf numFmtId="0" fontId="0" fillId="0" borderId="17" xfId="0"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shrinkToFit="1"/>
    </xf>
    <xf numFmtId="0" fontId="0" fillId="0" borderId="18" xfId="0" applyBorder="1" applyAlignment="1">
      <alignment horizontal="center" vertical="center" shrinkToFit="1"/>
    </xf>
    <xf numFmtId="177" fontId="3" fillId="0" borderId="11" xfId="0" applyNumberFormat="1" applyFont="1" applyBorder="1" applyAlignment="1">
      <alignment horizontal="right" vertical="center"/>
    </xf>
    <xf numFmtId="177" fontId="0" fillId="0" borderId="11" xfId="0" applyNumberFormat="1" applyBorder="1" applyAlignment="1">
      <alignment horizontal="right"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7" fillId="0" borderId="20" xfId="0" applyFont="1" applyBorder="1" applyAlignment="1">
      <alignment horizontal="left" vertical="center"/>
    </xf>
    <xf numFmtId="0" fontId="7" fillId="0" borderId="22" xfId="0" applyFont="1" applyBorder="1" applyAlignment="1">
      <alignment horizontal="left" vertical="center"/>
    </xf>
    <xf numFmtId="38" fontId="3" fillId="2" borderId="39" xfId="1"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0" borderId="6" xfId="0" applyFont="1" applyBorder="1" applyAlignment="1">
      <alignment horizontal="center" vertical="center"/>
    </xf>
    <xf numFmtId="0" fontId="10" fillId="0" borderId="40" xfId="0" applyFont="1" applyBorder="1" applyAlignment="1" applyProtection="1">
      <alignment vertical="center"/>
      <protection locked="0"/>
    </xf>
    <xf numFmtId="0" fontId="11" fillId="0" borderId="30" xfId="0" applyFont="1" applyBorder="1" applyAlignment="1" applyProtection="1">
      <alignment vertical="center"/>
      <protection locked="0"/>
    </xf>
    <xf numFmtId="0" fontId="0" fillId="0" borderId="33" xfId="0" applyBorder="1" applyAlignment="1">
      <alignment vertical="center"/>
    </xf>
    <xf numFmtId="0" fontId="10" fillId="0" borderId="41"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0" fillId="0" borderId="22" xfId="0" applyBorder="1" applyAlignment="1">
      <alignment vertical="center"/>
    </xf>
    <xf numFmtId="38" fontId="3" fillId="0" borderId="20" xfId="1" applyFont="1"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38" fontId="10" fillId="0" borderId="32" xfId="1" applyFont="1" applyBorder="1" applyAlignment="1" applyProtection="1">
      <alignment vertical="center"/>
      <protection locked="0"/>
    </xf>
    <xf numFmtId="0" fontId="11" fillId="0" borderId="33" xfId="0" applyFont="1" applyBorder="1" applyAlignment="1" applyProtection="1">
      <alignment vertical="center"/>
      <protection locked="0"/>
    </xf>
    <xf numFmtId="0" fontId="10" fillId="0" borderId="46" xfId="0" applyFont="1" applyBorder="1" applyAlignment="1" applyProtection="1">
      <alignment vertical="center"/>
      <protection locked="0"/>
    </xf>
    <xf numFmtId="0" fontId="11" fillId="0" borderId="24" xfId="0" applyFont="1" applyBorder="1" applyAlignment="1" applyProtection="1">
      <alignment vertical="center"/>
      <protection locked="0"/>
    </xf>
    <xf numFmtId="0" fontId="0" fillId="0" borderId="27" xfId="0" applyBorder="1" applyAlignment="1">
      <alignment vertical="center"/>
    </xf>
    <xf numFmtId="0" fontId="10" fillId="0" borderId="6" xfId="0" applyFont="1" applyBorder="1" applyAlignment="1" applyProtection="1">
      <alignment vertical="center"/>
      <protection locked="0"/>
    </xf>
    <xf numFmtId="0" fontId="0" fillId="0" borderId="50" xfId="0" applyBorder="1" applyAlignment="1">
      <alignment vertical="center"/>
    </xf>
    <xf numFmtId="0" fontId="3" fillId="0" borderId="50" xfId="0" applyFont="1" applyBorder="1" applyAlignment="1">
      <alignment horizontal="center" vertical="center"/>
    </xf>
    <xf numFmtId="0" fontId="15" fillId="0" borderId="51" xfId="0" applyFont="1" applyBorder="1" applyAlignment="1" applyProtection="1">
      <alignment vertical="center" wrapText="1"/>
      <protection locked="0"/>
    </xf>
    <xf numFmtId="0" fontId="16" fillId="0" borderId="52" xfId="0" applyFont="1" applyBorder="1" applyAlignment="1">
      <alignment vertical="center" wrapText="1"/>
    </xf>
    <xf numFmtId="0" fontId="15" fillId="0" borderId="41" xfId="0" applyFont="1" applyBorder="1" applyAlignment="1" applyProtection="1">
      <alignment vertical="center" wrapText="1"/>
      <protection locked="0"/>
    </xf>
    <xf numFmtId="0" fontId="16" fillId="0" borderId="47" xfId="0" applyFont="1" applyBorder="1" applyAlignment="1">
      <alignment vertical="center" wrapText="1"/>
    </xf>
    <xf numFmtId="0" fontId="15" fillId="0" borderId="48" xfId="0" applyFont="1" applyBorder="1" applyAlignment="1" applyProtection="1">
      <alignment vertical="center" wrapText="1"/>
      <protection locked="0"/>
    </xf>
    <xf numFmtId="0" fontId="16" fillId="0" borderId="49" xfId="0" applyFont="1" applyBorder="1" applyAlignment="1">
      <alignmen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7"/>
  <sheetViews>
    <sheetView tabSelected="1" view="pageBreakPreview" topLeftCell="D28" zoomScale="80" zoomScaleNormal="100" zoomScaleSheetLayoutView="80" workbookViewId="0">
      <selection activeCell="R35" sqref="R35:Z35"/>
    </sheetView>
  </sheetViews>
  <sheetFormatPr defaultColWidth="8.875" defaultRowHeight="13.5"/>
  <cols>
    <col min="1" max="1" width="5.125" style="1" customWidth="1"/>
    <col min="2" max="2" width="15.75" style="1" customWidth="1"/>
    <col min="3" max="3" width="11.75" style="1" customWidth="1"/>
    <col min="4" max="4" width="11" style="1" customWidth="1"/>
    <col min="5" max="5" width="19.875" style="1" customWidth="1"/>
    <col min="6" max="6" width="11.125" style="1" customWidth="1"/>
    <col min="7" max="7" width="8.875" style="2"/>
    <col min="8" max="8" width="3.375" style="3" bestFit="1" customWidth="1"/>
    <col min="9" max="9" width="6.375" style="3" customWidth="1"/>
    <col min="10" max="10" width="2.5" style="3" bestFit="1" customWidth="1"/>
    <col min="11" max="11" width="11.125" style="1" customWidth="1"/>
    <col min="12" max="12" width="11.75" style="2" customWidth="1"/>
    <col min="13" max="13" width="3.375" style="3" bestFit="1" customWidth="1"/>
    <col min="14" max="14" width="6.375" style="3" customWidth="1"/>
    <col min="15" max="15" width="2.5" style="3" bestFit="1" customWidth="1"/>
    <col min="16" max="16" width="11.125" style="1" customWidth="1"/>
    <col min="17" max="17" width="12.375" style="1" customWidth="1"/>
    <col min="18" max="18" width="5.875" style="1" customWidth="1"/>
    <col min="19" max="16384" width="8.875" style="1"/>
  </cols>
  <sheetData>
    <row r="1" spans="1:17" ht="24.75" customHeight="1">
      <c r="A1" s="80" t="s">
        <v>13</v>
      </c>
      <c r="B1" s="81"/>
      <c r="C1" s="81"/>
      <c r="D1" s="81"/>
      <c r="E1" s="81"/>
      <c r="F1" s="81"/>
      <c r="G1" s="81"/>
      <c r="H1" s="81"/>
      <c r="I1" s="81"/>
      <c r="J1" s="81"/>
      <c r="K1" s="81"/>
      <c r="L1" s="81"/>
      <c r="M1" s="81"/>
      <c r="N1" s="81"/>
      <c r="O1" s="81"/>
      <c r="P1" s="81"/>
      <c r="Q1" s="81"/>
    </row>
    <row r="2" spans="1:17" ht="24.75" customHeight="1">
      <c r="A2" s="36"/>
      <c r="B2" s="37"/>
      <c r="C2" s="37"/>
      <c r="D2" s="37"/>
      <c r="E2" s="37"/>
      <c r="F2" s="37"/>
      <c r="G2" s="37"/>
      <c r="H2" s="37"/>
      <c r="I2" s="37"/>
      <c r="J2" s="37"/>
      <c r="K2" s="37"/>
      <c r="L2" s="37"/>
      <c r="M2" s="37"/>
      <c r="N2" s="37"/>
      <c r="O2" s="37"/>
      <c r="P2" s="37"/>
      <c r="Q2" s="37"/>
    </row>
    <row r="3" spans="1:17" ht="17.25">
      <c r="A3" s="5" t="s">
        <v>12</v>
      </c>
    </row>
    <row r="4" spans="1:17" ht="17.25">
      <c r="A4" s="5"/>
      <c r="G4" s="1"/>
      <c r="H4" s="1"/>
      <c r="I4" s="1"/>
      <c r="J4" s="1"/>
      <c r="K4" s="96" t="s">
        <v>21</v>
      </c>
      <c r="L4" s="97"/>
      <c r="M4" s="98" t="s">
        <v>19</v>
      </c>
      <c r="N4" s="99"/>
      <c r="O4" s="99"/>
      <c r="P4" s="34" t="s">
        <v>18</v>
      </c>
    </row>
    <row r="5" spans="1:17" ht="17.25">
      <c r="A5" s="5"/>
      <c r="G5" s="1"/>
      <c r="H5" s="1"/>
      <c r="I5" s="1"/>
      <c r="J5" s="1"/>
      <c r="K5" s="30" t="s">
        <v>29</v>
      </c>
      <c r="L5" s="34"/>
      <c r="M5" s="94">
        <v>2600</v>
      </c>
      <c r="N5" s="95"/>
      <c r="O5" s="95"/>
      <c r="P5" s="33">
        <v>12400</v>
      </c>
    </row>
    <row r="6" spans="1:17" ht="17.25">
      <c r="A6" s="5"/>
      <c r="G6" s="1"/>
      <c r="H6" s="1"/>
      <c r="I6" s="1"/>
      <c r="J6" s="1"/>
      <c r="K6" s="100" t="s">
        <v>20</v>
      </c>
      <c r="L6" s="101"/>
      <c r="M6" s="94">
        <v>2200</v>
      </c>
      <c r="N6" s="94"/>
      <c r="O6" s="94"/>
      <c r="P6" s="33">
        <v>10300</v>
      </c>
    </row>
    <row r="7" spans="1:17" ht="17.25">
      <c r="A7" s="5"/>
      <c r="G7" s="1"/>
      <c r="H7" s="1"/>
      <c r="I7" s="1"/>
      <c r="J7" s="1"/>
      <c r="K7" s="32" t="s">
        <v>27</v>
      </c>
      <c r="L7" s="31"/>
      <c r="M7" s="94">
        <v>1700</v>
      </c>
      <c r="N7" s="94"/>
      <c r="O7" s="94"/>
      <c r="P7" s="33">
        <v>8200</v>
      </c>
    </row>
    <row r="8" spans="1:17" ht="24" customHeight="1" thickBot="1">
      <c r="A8" s="5"/>
      <c r="B8" s="1" t="s">
        <v>26</v>
      </c>
    </row>
    <row r="9" spans="1:17" ht="22.5" customHeight="1">
      <c r="A9" s="84"/>
      <c r="B9" s="92" t="s">
        <v>9</v>
      </c>
      <c r="C9" s="82" t="s">
        <v>31</v>
      </c>
      <c r="D9" s="92" t="s">
        <v>10</v>
      </c>
      <c r="E9" s="89" t="s">
        <v>0</v>
      </c>
      <c r="F9" s="90"/>
      <c r="G9" s="91" t="s">
        <v>6</v>
      </c>
      <c r="H9" s="91"/>
      <c r="I9" s="91"/>
      <c r="J9" s="91"/>
      <c r="K9" s="91"/>
      <c r="L9" s="91" t="s">
        <v>4</v>
      </c>
      <c r="M9" s="91"/>
      <c r="N9" s="91"/>
      <c r="O9" s="91"/>
      <c r="P9" s="91"/>
      <c r="Q9" s="23" t="s">
        <v>1</v>
      </c>
    </row>
    <row r="10" spans="1:17" ht="22.5" customHeight="1" thickBot="1">
      <c r="A10" s="85"/>
      <c r="B10" s="93"/>
      <c r="C10" s="83"/>
      <c r="D10" s="93"/>
      <c r="E10" s="24" t="s">
        <v>5</v>
      </c>
      <c r="F10" s="28" t="s">
        <v>17</v>
      </c>
      <c r="G10" s="26"/>
      <c r="H10" s="24"/>
      <c r="I10" s="24"/>
      <c r="J10" s="24"/>
      <c r="K10" s="25"/>
      <c r="L10" s="26"/>
      <c r="M10" s="24"/>
      <c r="N10" s="24"/>
      <c r="O10" s="24"/>
      <c r="P10" s="25"/>
      <c r="Q10" s="27"/>
    </row>
    <row r="11" spans="1:17" ht="41.25" customHeight="1">
      <c r="A11" s="35">
        <v>1</v>
      </c>
      <c r="B11" s="44"/>
      <c r="C11" s="45"/>
      <c r="D11" s="46"/>
      <c r="E11" s="47"/>
      <c r="F11" s="48"/>
      <c r="G11" s="19" t="str">
        <f t="shared" ref="G11:G20" si="0">IF(ISERROR(VLOOKUP(C11,$K$5:$P$7,3,0)),"",VLOOKUP(C11,$K$5:$P$7,3,0))</f>
        <v/>
      </c>
      <c r="H11" s="18" t="s">
        <v>2</v>
      </c>
      <c r="I11" s="60">
        <v>0</v>
      </c>
      <c r="J11" s="20" t="s">
        <v>3</v>
      </c>
      <c r="K11" s="21" t="str">
        <f>IF(ISERROR(G11*I11),"",G11*I11)</f>
        <v/>
      </c>
      <c r="L11" s="19" t="str">
        <f t="shared" ref="L11:L20" si="1">IF(ISERROR(VLOOKUP(C11,$K$5:$P$7,3,0)),"",VLOOKUP(C11,$K$5:$P$7,6,0))</f>
        <v/>
      </c>
      <c r="M11" s="18" t="s">
        <v>2</v>
      </c>
      <c r="N11" s="57">
        <v>0</v>
      </c>
      <c r="O11" s="20" t="s">
        <v>3</v>
      </c>
      <c r="P11" s="21" t="str">
        <f>IF(ISERROR(L11*N11),"",L11*N11)</f>
        <v/>
      </c>
      <c r="Q11" s="22" t="str">
        <f>IF(ISERROR(F11+K11+P11),"",F11+K11+P11)</f>
        <v/>
      </c>
    </row>
    <row r="12" spans="1:17" ht="41.25" customHeight="1">
      <c r="A12" s="17">
        <v>2</v>
      </c>
      <c r="B12" s="49"/>
      <c r="C12" s="50"/>
      <c r="D12" s="49"/>
      <c r="E12" s="51"/>
      <c r="F12" s="52"/>
      <c r="G12" s="8" t="str">
        <f t="shared" si="0"/>
        <v/>
      </c>
      <c r="H12" s="9" t="s">
        <v>2</v>
      </c>
      <c r="I12" s="61"/>
      <c r="J12" s="10" t="s">
        <v>3</v>
      </c>
      <c r="K12" s="11" t="str">
        <f t="shared" ref="K12:K20" si="2">IF(ISERROR(G12*I12),"",G12*I12)</f>
        <v/>
      </c>
      <c r="L12" s="8" t="str">
        <f t="shared" si="1"/>
        <v/>
      </c>
      <c r="M12" s="9" t="s">
        <v>2</v>
      </c>
      <c r="N12" s="58"/>
      <c r="O12" s="10" t="s">
        <v>3</v>
      </c>
      <c r="P12" s="11" t="str">
        <f t="shared" ref="P12:P20" si="3">IF(ISERROR(L12*N12),"",L12*N12)</f>
        <v/>
      </c>
      <c r="Q12" s="7" t="str">
        <f t="shared" ref="Q12:Q20" si="4">IF(ISERROR(F12+K12+P12),"",F12+K12+P12)</f>
        <v/>
      </c>
    </row>
    <row r="13" spans="1:17" ht="41.25" customHeight="1">
      <c r="A13" s="17">
        <v>3</v>
      </c>
      <c r="B13" s="49"/>
      <c r="C13" s="50"/>
      <c r="D13" s="49"/>
      <c r="E13" s="51"/>
      <c r="F13" s="52"/>
      <c r="G13" s="8" t="str">
        <f t="shared" si="0"/>
        <v/>
      </c>
      <c r="H13" s="9" t="s">
        <v>2</v>
      </c>
      <c r="I13" s="61"/>
      <c r="J13" s="10" t="s">
        <v>3</v>
      </c>
      <c r="K13" s="11" t="str">
        <f t="shared" si="2"/>
        <v/>
      </c>
      <c r="L13" s="8" t="str">
        <f t="shared" si="1"/>
        <v/>
      </c>
      <c r="M13" s="9" t="s">
        <v>2</v>
      </c>
      <c r="N13" s="58"/>
      <c r="O13" s="10" t="s">
        <v>3</v>
      </c>
      <c r="P13" s="11" t="str">
        <f t="shared" si="3"/>
        <v/>
      </c>
      <c r="Q13" s="7" t="str">
        <f t="shared" si="4"/>
        <v/>
      </c>
    </row>
    <row r="14" spans="1:17" ht="41.25" customHeight="1">
      <c r="A14" s="17">
        <v>4</v>
      </c>
      <c r="B14" s="49"/>
      <c r="C14" s="50"/>
      <c r="D14" s="49"/>
      <c r="E14" s="51"/>
      <c r="F14" s="52"/>
      <c r="G14" s="8" t="str">
        <f t="shared" si="0"/>
        <v/>
      </c>
      <c r="H14" s="9" t="s">
        <v>2</v>
      </c>
      <c r="I14" s="61"/>
      <c r="J14" s="10" t="s">
        <v>3</v>
      </c>
      <c r="K14" s="11" t="str">
        <f t="shared" si="2"/>
        <v/>
      </c>
      <c r="L14" s="8" t="str">
        <f t="shared" si="1"/>
        <v/>
      </c>
      <c r="M14" s="9" t="s">
        <v>2</v>
      </c>
      <c r="N14" s="58"/>
      <c r="O14" s="10" t="s">
        <v>3</v>
      </c>
      <c r="P14" s="11" t="str">
        <f t="shared" si="3"/>
        <v/>
      </c>
      <c r="Q14" s="7" t="str">
        <f t="shared" si="4"/>
        <v/>
      </c>
    </row>
    <row r="15" spans="1:17" ht="41.25" customHeight="1">
      <c r="A15" s="17">
        <v>5</v>
      </c>
      <c r="B15" s="49"/>
      <c r="C15" s="50"/>
      <c r="D15" s="49"/>
      <c r="E15" s="51"/>
      <c r="F15" s="52"/>
      <c r="G15" s="8" t="str">
        <f t="shared" si="0"/>
        <v/>
      </c>
      <c r="H15" s="9" t="s">
        <v>2</v>
      </c>
      <c r="I15" s="61"/>
      <c r="J15" s="10" t="s">
        <v>3</v>
      </c>
      <c r="K15" s="11" t="str">
        <f t="shared" si="2"/>
        <v/>
      </c>
      <c r="L15" s="8" t="str">
        <f t="shared" si="1"/>
        <v/>
      </c>
      <c r="M15" s="9" t="s">
        <v>2</v>
      </c>
      <c r="N15" s="58"/>
      <c r="O15" s="10" t="s">
        <v>3</v>
      </c>
      <c r="P15" s="11" t="str">
        <f t="shared" si="3"/>
        <v/>
      </c>
      <c r="Q15" s="7" t="str">
        <f t="shared" si="4"/>
        <v/>
      </c>
    </row>
    <row r="16" spans="1:17" ht="41.25" customHeight="1">
      <c r="A16" s="17">
        <v>6</v>
      </c>
      <c r="B16" s="49"/>
      <c r="C16" s="50"/>
      <c r="D16" s="49"/>
      <c r="E16" s="51"/>
      <c r="F16" s="52"/>
      <c r="G16" s="8" t="str">
        <f t="shared" si="0"/>
        <v/>
      </c>
      <c r="H16" s="9" t="s">
        <v>2</v>
      </c>
      <c r="I16" s="61"/>
      <c r="J16" s="10" t="s">
        <v>3</v>
      </c>
      <c r="K16" s="11" t="str">
        <f t="shared" si="2"/>
        <v/>
      </c>
      <c r="L16" s="8" t="str">
        <f t="shared" si="1"/>
        <v/>
      </c>
      <c r="M16" s="9" t="s">
        <v>2</v>
      </c>
      <c r="N16" s="58"/>
      <c r="O16" s="10" t="s">
        <v>3</v>
      </c>
      <c r="P16" s="11" t="str">
        <f t="shared" si="3"/>
        <v/>
      </c>
      <c r="Q16" s="7" t="str">
        <f t="shared" si="4"/>
        <v/>
      </c>
    </row>
    <row r="17" spans="1:17" ht="41.25" customHeight="1">
      <c r="A17" s="17">
        <v>7</v>
      </c>
      <c r="B17" s="49"/>
      <c r="C17" s="50"/>
      <c r="D17" s="49"/>
      <c r="E17" s="51"/>
      <c r="F17" s="52"/>
      <c r="G17" s="8" t="str">
        <f t="shared" si="0"/>
        <v/>
      </c>
      <c r="H17" s="9" t="s">
        <v>2</v>
      </c>
      <c r="I17" s="61"/>
      <c r="J17" s="10" t="s">
        <v>3</v>
      </c>
      <c r="K17" s="11" t="str">
        <f t="shared" si="2"/>
        <v/>
      </c>
      <c r="L17" s="8" t="str">
        <f t="shared" si="1"/>
        <v/>
      </c>
      <c r="M17" s="9" t="s">
        <v>2</v>
      </c>
      <c r="N17" s="58"/>
      <c r="O17" s="10" t="s">
        <v>3</v>
      </c>
      <c r="P17" s="11" t="str">
        <f t="shared" si="3"/>
        <v/>
      </c>
      <c r="Q17" s="7" t="str">
        <f t="shared" si="4"/>
        <v/>
      </c>
    </row>
    <row r="18" spans="1:17" ht="41.25" customHeight="1">
      <c r="A18" s="17">
        <v>8</v>
      </c>
      <c r="B18" s="49"/>
      <c r="C18" s="50"/>
      <c r="D18" s="49"/>
      <c r="E18" s="51"/>
      <c r="F18" s="52"/>
      <c r="G18" s="8" t="str">
        <f t="shared" si="0"/>
        <v/>
      </c>
      <c r="H18" s="9" t="s">
        <v>2</v>
      </c>
      <c r="I18" s="61"/>
      <c r="J18" s="10" t="s">
        <v>3</v>
      </c>
      <c r="K18" s="11" t="str">
        <f t="shared" si="2"/>
        <v/>
      </c>
      <c r="L18" s="8" t="str">
        <f t="shared" si="1"/>
        <v/>
      </c>
      <c r="M18" s="9" t="s">
        <v>2</v>
      </c>
      <c r="N18" s="58"/>
      <c r="O18" s="10" t="s">
        <v>3</v>
      </c>
      <c r="P18" s="11" t="str">
        <f t="shared" si="3"/>
        <v/>
      </c>
      <c r="Q18" s="7" t="str">
        <f t="shared" si="4"/>
        <v/>
      </c>
    </row>
    <row r="19" spans="1:17" ht="41.25" customHeight="1">
      <c r="A19" s="17">
        <v>9</v>
      </c>
      <c r="B19" s="49"/>
      <c r="C19" s="50"/>
      <c r="D19" s="49"/>
      <c r="E19" s="51"/>
      <c r="F19" s="52"/>
      <c r="G19" s="8" t="str">
        <f t="shared" si="0"/>
        <v/>
      </c>
      <c r="H19" s="9" t="s">
        <v>2</v>
      </c>
      <c r="I19" s="61"/>
      <c r="J19" s="10" t="s">
        <v>3</v>
      </c>
      <c r="K19" s="11" t="str">
        <f t="shared" si="2"/>
        <v/>
      </c>
      <c r="L19" s="8" t="str">
        <f t="shared" si="1"/>
        <v/>
      </c>
      <c r="M19" s="9" t="s">
        <v>2</v>
      </c>
      <c r="N19" s="58"/>
      <c r="O19" s="10" t="s">
        <v>3</v>
      </c>
      <c r="P19" s="11" t="str">
        <f t="shared" si="3"/>
        <v/>
      </c>
      <c r="Q19" s="7" t="str">
        <f t="shared" si="4"/>
        <v/>
      </c>
    </row>
    <row r="20" spans="1:17" ht="41.25" customHeight="1" thickBot="1">
      <c r="A20" s="16">
        <v>10</v>
      </c>
      <c r="B20" s="53"/>
      <c r="C20" s="54"/>
      <c r="D20" s="53"/>
      <c r="E20" s="55"/>
      <c r="F20" s="56"/>
      <c r="G20" s="13" t="str">
        <f t="shared" si="0"/>
        <v/>
      </c>
      <c r="H20" s="14" t="s">
        <v>2</v>
      </c>
      <c r="I20" s="62"/>
      <c r="J20" s="15" t="s">
        <v>3</v>
      </c>
      <c r="K20" s="12" t="str">
        <f t="shared" si="2"/>
        <v/>
      </c>
      <c r="L20" s="13" t="str">
        <f t="shared" si="1"/>
        <v/>
      </c>
      <c r="M20" s="14" t="s">
        <v>2</v>
      </c>
      <c r="N20" s="59"/>
      <c r="O20" s="15" t="s">
        <v>3</v>
      </c>
      <c r="P20" s="12" t="str">
        <f t="shared" si="3"/>
        <v/>
      </c>
      <c r="Q20" s="6" t="str">
        <f t="shared" si="4"/>
        <v/>
      </c>
    </row>
    <row r="21" spans="1:17" ht="36" customHeight="1" thickTop="1" thickBot="1">
      <c r="A21" s="86" t="s">
        <v>8</v>
      </c>
      <c r="B21" s="87"/>
      <c r="C21" s="87"/>
      <c r="D21" s="87"/>
      <c r="E21" s="87"/>
      <c r="F21" s="87"/>
      <c r="G21" s="87"/>
      <c r="H21" s="87"/>
      <c r="I21" s="87"/>
      <c r="J21" s="87"/>
      <c r="K21" s="87"/>
      <c r="L21" s="87"/>
      <c r="M21" s="87"/>
      <c r="N21" s="87"/>
      <c r="O21" s="87"/>
      <c r="P21" s="88"/>
      <c r="Q21" s="29">
        <f>SUBTOTAL(9,Q11:Q20)</f>
        <v>0</v>
      </c>
    </row>
    <row r="22" spans="1:17">
      <c r="A22" s="1" t="s">
        <v>11</v>
      </c>
    </row>
    <row r="24" spans="1:17" ht="24" customHeight="1">
      <c r="A24" s="5" t="s">
        <v>16</v>
      </c>
      <c r="B24" s="5"/>
      <c r="G24" s="1"/>
      <c r="H24" s="1"/>
      <c r="I24" s="1"/>
      <c r="J24" s="1"/>
      <c r="L24" s="1"/>
      <c r="M24" s="1"/>
      <c r="N24" s="1"/>
      <c r="O24" s="1"/>
    </row>
    <row r="25" spans="1:17" ht="24" customHeight="1" thickBot="1">
      <c r="B25" s="38" t="s">
        <v>46</v>
      </c>
      <c r="C25" s="39"/>
      <c r="D25" s="39"/>
      <c r="E25" s="39"/>
      <c r="G25" s="1"/>
      <c r="H25" s="1"/>
      <c r="I25" s="1"/>
      <c r="J25" s="1"/>
      <c r="L25" s="1"/>
      <c r="M25" s="1"/>
      <c r="N25" s="1"/>
      <c r="O25" s="1"/>
    </row>
    <row r="26" spans="1:17" ht="22.5" customHeight="1" thickBot="1">
      <c r="B26" s="105" t="s">
        <v>30</v>
      </c>
      <c r="C26" s="78"/>
      <c r="D26" s="78"/>
      <c r="E26" s="79"/>
      <c r="F26" s="4" t="s">
        <v>14</v>
      </c>
      <c r="G26" s="4" t="s">
        <v>15</v>
      </c>
      <c r="H26" s="77" t="s">
        <v>7</v>
      </c>
      <c r="I26" s="78"/>
      <c r="J26" s="78"/>
      <c r="K26" s="105" t="s">
        <v>22</v>
      </c>
      <c r="L26" s="122"/>
      <c r="M26" s="1"/>
      <c r="N26" s="1"/>
      <c r="O26" s="1"/>
    </row>
    <row r="27" spans="1:17" s="40" customFormat="1" ht="29.25" customHeight="1">
      <c r="B27" s="106"/>
      <c r="C27" s="107"/>
      <c r="D27" s="107"/>
      <c r="E27" s="108"/>
      <c r="F27" s="63"/>
      <c r="G27" s="63"/>
      <c r="H27" s="115"/>
      <c r="I27" s="107"/>
      <c r="J27" s="107"/>
      <c r="K27" s="123"/>
      <c r="L27" s="124"/>
    </row>
    <row r="28" spans="1:17" ht="29.25" customHeight="1">
      <c r="B28" s="109"/>
      <c r="C28" s="110"/>
      <c r="D28" s="110"/>
      <c r="E28" s="111"/>
      <c r="F28" s="64"/>
      <c r="G28" s="64"/>
      <c r="H28" s="112"/>
      <c r="I28" s="113"/>
      <c r="J28" s="113"/>
      <c r="K28" s="125"/>
      <c r="L28" s="126"/>
      <c r="M28" s="1"/>
      <c r="N28" s="1"/>
      <c r="O28" s="1"/>
    </row>
    <row r="29" spans="1:17" ht="29.25" customHeight="1">
      <c r="B29" s="109"/>
      <c r="C29" s="110"/>
      <c r="D29" s="110"/>
      <c r="E29" s="111"/>
      <c r="F29" s="64"/>
      <c r="G29" s="64"/>
      <c r="H29" s="112"/>
      <c r="I29" s="113"/>
      <c r="J29" s="113"/>
      <c r="K29" s="125"/>
      <c r="L29" s="126"/>
      <c r="M29" s="1"/>
      <c r="N29" s="1"/>
      <c r="O29" s="1"/>
    </row>
    <row r="30" spans="1:17" ht="29.25" customHeight="1">
      <c r="B30" s="109"/>
      <c r="C30" s="110"/>
      <c r="D30" s="110"/>
      <c r="E30" s="111"/>
      <c r="F30" s="64"/>
      <c r="G30" s="64"/>
      <c r="H30" s="112"/>
      <c r="I30" s="113"/>
      <c r="J30" s="113"/>
      <c r="K30" s="125"/>
      <c r="L30" s="126"/>
      <c r="M30" s="1"/>
      <c r="N30" s="1"/>
      <c r="O30" s="1"/>
    </row>
    <row r="31" spans="1:17" ht="29.25" customHeight="1">
      <c r="B31" s="109"/>
      <c r="C31" s="110"/>
      <c r="D31" s="110"/>
      <c r="E31" s="111"/>
      <c r="F31" s="64"/>
      <c r="G31" s="64"/>
      <c r="H31" s="112"/>
      <c r="I31" s="113"/>
      <c r="J31" s="113"/>
      <c r="K31" s="125"/>
      <c r="L31" s="126"/>
      <c r="M31" s="1"/>
      <c r="N31" s="1"/>
      <c r="O31" s="1"/>
    </row>
    <row r="32" spans="1:17" ht="29.25" customHeight="1">
      <c r="B32" s="109"/>
      <c r="C32" s="110"/>
      <c r="D32" s="110"/>
      <c r="E32" s="111"/>
      <c r="F32" s="64"/>
      <c r="G32" s="64"/>
      <c r="H32" s="112"/>
      <c r="I32" s="113"/>
      <c r="J32" s="113"/>
      <c r="K32" s="125"/>
      <c r="L32" s="126"/>
      <c r="M32" s="1"/>
      <c r="N32" s="1"/>
      <c r="O32" s="1"/>
    </row>
    <row r="33" spans="2:20" ht="29.25" customHeight="1">
      <c r="B33" s="109"/>
      <c r="C33" s="110"/>
      <c r="D33" s="110"/>
      <c r="E33" s="111"/>
      <c r="F33" s="64"/>
      <c r="G33" s="64"/>
      <c r="H33" s="112"/>
      <c r="I33" s="113"/>
      <c r="J33" s="113"/>
      <c r="K33" s="125"/>
      <c r="L33" s="126"/>
      <c r="M33" s="1"/>
      <c r="N33" s="1"/>
      <c r="O33" s="1"/>
    </row>
    <row r="34" spans="2:20" ht="29.25" customHeight="1" thickBot="1">
      <c r="B34" s="109"/>
      <c r="C34" s="110"/>
      <c r="D34" s="110"/>
      <c r="E34" s="111"/>
      <c r="F34" s="64"/>
      <c r="G34" s="64"/>
      <c r="H34" s="112"/>
      <c r="I34" s="113"/>
      <c r="J34" s="113"/>
      <c r="K34" s="125"/>
      <c r="L34" s="126"/>
      <c r="M34" s="1"/>
      <c r="N34" s="1"/>
      <c r="O34" s="1"/>
      <c r="P34" s="42" t="s">
        <v>24</v>
      </c>
      <c r="Q34" s="65">
        <f>Q21+H37</f>
        <v>0</v>
      </c>
    </row>
    <row r="35" spans="2:20" ht="29.25" customHeight="1" thickTop="1" thickBot="1">
      <c r="B35" s="109"/>
      <c r="C35" s="110"/>
      <c r="D35" s="110"/>
      <c r="E35" s="111"/>
      <c r="F35" s="64"/>
      <c r="G35" s="64"/>
      <c r="H35" s="112"/>
      <c r="I35" s="113"/>
      <c r="J35" s="113"/>
      <c r="K35" s="125"/>
      <c r="L35" s="126"/>
      <c r="M35" s="1"/>
      <c r="N35" s="1"/>
      <c r="O35" s="1"/>
      <c r="P35" s="43" t="s">
        <v>23</v>
      </c>
      <c r="Q35" s="66">
        <f>ROUNDUP(Q34,-3)</f>
        <v>0</v>
      </c>
      <c r="R35" s="1" t="s">
        <v>40</v>
      </c>
      <c r="S35" s="75" t="s">
        <v>41</v>
      </c>
    </row>
    <row r="36" spans="2:20" ht="29.25" customHeight="1" thickTop="1" thickBot="1">
      <c r="B36" s="117"/>
      <c r="C36" s="118"/>
      <c r="D36" s="118"/>
      <c r="E36" s="119"/>
      <c r="F36" s="64"/>
      <c r="G36" s="64"/>
      <c r="H36" s="112"/>
      <c r="I36" s="113"/>
      <c r="J36" s="113"/>
      <c r="K36" s="127"/>
      <c r="L36" s="128"/>
      <c r="M36" s="1"/>
      <c r="N36" s="1"/>
      <c r="O36" s="1"/>
      <c r="P36" s="41" t="s">
        <v>25</v>
      </c>
      <c r="Q36" s="67" t="str">
        <f>IF(ISERROR(H37/Q35),"",H37/Q35)</f>
        <v/>
      </c>
      <c r="S36" s="74"/>
      <c r="T36" s="74"/>
    </row>
    <row r="37" spans="2:20" ht="29.25" customHeight="1" thickBot="1">
      <c r="B37" s="105" t="s">
        <v>8</v>
      </c>
      <c r="C37" s="78"/>
      <c r="D37" s="78"/>
      <c r="E37" s="78"/>
      <c r="F37" s="78"/>
      <c r="G37" s="79"/>
      <c r="H37" s="102">
        <f>SUM(H27:J36)</f>
        <v>0</v>
      </c>
      <c r="I37" s="103"/>
      <c r="J37" s="103"/>
      <c r="K37" s="120"/>
      <c r="L37" s="121"/>
      <c r="M37" s="1"/>
      <c r="N37" s="1"/>
      <c r="O37" s="1"/>
    </row>
  </sheetData>
  <dataConsolidate/>
  <mergeCells count="51">
    <mergeCell ref="K36:L36"/>
    <mergeCell ref="K37:L37"/>
    <mergeCell ref="K31:L31"/>
    <mergeCell ref="K32:L32"/>
    <mergeCell ref="K33:L33"/>
    <mergeCell ref="K34:L34"/>
    <mergeCell ref="K35:L35"/>
    <mergeCell ref="K26:L26"/>
    <mergeCell ref="K27:L27"/>
    <mergeCell ref="K28:L28"/>
    <mergeCell ref="K29:L29"/>
    <mergeCell ref="K30:L30"/>
    <mergeCell ref="B35:E35"/>
    <mergeCell ref="B36:E36"/>
    <mergeCell ref="B29:E29"/>
    <mergeCell ref="B30:E30"/>
    <mergeCell ref="B31:E31"/>
    <mergeCell ref="B32:E32"/>
    <mergeCell ref="B33:E33"/>
    <mergeCell ref="H37:J37"/>
    <mergeCell ref="B37:G37"/>
    <mergeCell ref="B26:E26"/>
    <mergeCell ref="B27:E27"/>
    <mergeCell ref="B28:E28"/>
    <mergeCell ref="H28:J28"/>
    <mergeCell ref="H29:J29"/>
    <mergeCell ref="H30:J30"/>
    <mergeCell ref="H31:J31"/>
    <mergeCell ref="H32:J32"/>
    <mergeCell ref="H33:J33"/>
    <mergeCell ref="H34:J34"/>
    <mergeCell ref="H35:J35"/>
    <mergeCell ref="H36:J36"/>
    <mergeCell ref="H27:J27"/>
    <mergeCell ref="B34:E34"/>
    <mergeCell ref="H26:J26"/>
    <mergeCell ref="A1:Q1"/>
    <mergeCell ref="C9:C10"/>
    <mergeCell ref="A9:A10"/>
    <mergeCell ref="A21:P21"/>
    <mergeCell ref="E9:F9"/>
    <mergeCell ref="G9:K9"/>
    <mergeCell ref="L9:P9"/>
    <mergeCell ref="D9:D10"/>
    <mergeCell ref="B9:B10"/>
    <mergeCell ref="M5:O5"/>
    <mergeCell ref="M6:O6"/>
    <mergeCell ref="M7:O7"/>
    <mergeCell ref="K4:L4"/>
    <mergeCell ref="M4:O4"/>
    <mergeCell ref="K6:L6"/>
  </mergeCells>
  <phoneticPr fontId="2"/>
  <dataValidations count="2">
    <dataValidation type="list" allowBlank="1" showInputMessage="1" showErrorMessage="1" sqref="C11:C20">
      <formula1>$K$5:$K$7</formula1>
    </dataValidation>
    <dataValidation type="whole" allowBlank="1" showInputMessage="1" showErrorMessage="1" sqref="N11:N20 I11:I20">
      <formula1>0</formula1>
      <formula2>100</formula2>
    </dataValidation>
  </dataValidations>
  <printOptions horizontalCentered="1"/>
  <pageMargins left="0.39370078740157483" right="0.39370078740157483" top="0.78740157480314965" bottom="0.39370078740157483" header="0.31496062992125984" footer="0.31496062992125984"/>
  <pageSetup paperSize="9" scale="63" orientation="portrait" r:id="rId1"/>
  <headerFooter>
    <oddHeader>&amp;L様式２</oddHead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7"/>
  <sheetViews>
    <sheetView view="pageBreakPreview" topLeftCell="A37" zoomScale="80" zoomScaleNormal="100" zoomScaleSheetLayoutView="80" workbookViewId="0">
      <selection activeCell="F43" sqref="F43"/>
    </sheetView>
  </sheetViews>
  <sheetFormatPr defaultColWidth="8.875" defaultRowHeight="13.5"/>
  <cols>
    <col min="1" max="1" width="5.125" style="1" customWidth="1"/>
    <col min="2" max="2" width="15.75" style="1" customWidth="1"/>
    <col min="3" max="3" width="11.75" style="1" customWidth="1"/>
    <col min="4" max="4" width="11" style="1" customWidth="1"/>
    <col min="5" max="5" width="19.875" style="1" customWidth="1"/>
    <col min="6" max="6" width="11.125" style="1" customWidth="1"/>
    <col min="7" max="7" width="8.875" style="2"/>
    <col min="8" max="8" width="3.375" style="3" bestFit="1" customWidth="1"/>
    <col min="9" max="9" width="6.375" style="3" customWidth="1"/>
    <col min="10" max="10" width="2.5" style="3" bestFit="1" customWidth="1"/>
    <col min="11" max="11" width="11.125" style="1" customWidth="1"/>
    <col min="12" max="12" width="11.75" style="2" customWidth="1"/>
    <col min="13" max="13" width="3.375" style="3" bestFit="1" customWidth="1"/>
    <col min="14" max="14" width="6.375" style="3" customWidth="1"/>
    <col min="15" max="15" width="2.5" style="3" bestFit="1" customWidth="1"/>
    <col min="16" max="16" width="11.125" style="1" customWidth="1"/>
    <col min="17" max="17" width="12.375" style="1" customWidth="1"/>
    <col min="18" max="16384" width="8.875" style="1"/>
  </cols>
  <sheetData>
    <row r="1" spans="1:17" ht="24.75" customHeight="1">
      <c r="A1" s="80" t="s">
        <v>13</v>
      </c>
      <c r="B1" s="81"/>
      <c r="C1" s="81"/>
      <c r="D1" s="81"/>
      <c r="E1" s="81"/>
      <c r="F1" s="81"/>
      <c r="G1" s="81"/>
      <c r="H1" s="81"/>
      <c r="I1" s="81"/>
      <c r="J1" s="81"/>
      <c r="K1" s="81"/>
      <c r="L1" s="81"/>
      <c r="M1" s="81"/>
      <c r="N1" s="81"/>
      <c r="O1" s="81"/>
      <c r="P1" s="81"/>
      <c r="Q1" s="81"/>
    </row>
    <row r="2" spans="1:17" ht="24.75" customHeight="1">
      <c r="A2" s="36"/>
      <c r="B2" s="37"/>
      <c r="C2" s="37"/>
      <c r="D2" s="37"/>
      <c r="E2" s="37"/>
      <c r="F2" s="76"/>
      <c r="G2" s="76" t="s">
        <v>42</v>
      </c>
      <c r="H2" s="37"/>
      <c r="I2" s="37"/>
      <c r="J2" s="37"/>
      <c r="K2" s="37"/>
      <c r="L2" s="37"/>
      <c r="M2" s="37"/>
      <c r="N2" s="37"/>
      <c r="O2" s="37"/>
      <c r="P2" s="37"/>
      <c r="Q2" s="37"/>
    </row>
    <row r="3" spans="1:17" ht="17.25">
      <c r="A3" s="5" t="s">
        <v>12</v>
      </c>
    </row>
    <row r="4" spans="1:17" ht="17.25">
      <c r="A4" s="5"/>
      <c r="G4" s="1"/>
      <c r="H4" s="1"/>
      <c r="I4" s="1"/>
      <c r="J4" s="1"/>
      <c r="K4" s="96" t="s">
        <v>21</v>
      </c>
      <c r="L4" s="97"/>
      <c r="M4" s="98" t="s">
        <v>19</v>
      </c>
      <c r="N4" s="99"/>
      <c r="O4" s="99"/>
      <c r="P4" s="34" t="s">
        <v>4</v>
      </c>
    </row>
    <row r="5" spans="1:17" ht="17.25">
      <c r="A5" s="5"/>
      <c r="G5" s="1"/>
      <c r="H5" s="1"/>
      <c r="I5" s="1"/>
      <c r="J5" s="1"/>
      <c r="K5" s="30" t="s">
        <v>29</v>
      </c>
      <c r="L5" s="34"/>
      <c r="M5" s="94">
        <v>2600</v>
      </c>
      <c r="N5" s="95"/>
      <c r="O5" s="95"/>
      <c r="P5" s="33">
        <v>12400</v>
      </c>
    </row>
    <row r="6" spans="1:17" ht="17.25">
      <c r="A6" s="5"/>
      <c r="G6" s="1"/>
      <c r="H6" s="1"/>
      <c r="I6" s="1"/>
      <c r="J6" s="1"/>
      <c r="K6" s="100" t="s">
        <v>20</v>
      </c>
      <c r="L6" s="101"/>
      <c r="M6" s="94">
        <v>2200</v>
      </c>
      <c r="N6" s="94"/>
      <c r="O6" s="94"/>
      <c r="P6" s="33">
        <v>10300</v>
      </c>
    </row>
    <row r="7" spans="1:17" ht="17.25">
      <c r="A7" s="5"/>
      <c r="G7" s="1"/>
      <c r="H7" s="1"/>
      <c r="I7" s="1"/>
      <c r="J7" s="1"/>
      <c r="K7" s="32" t="s">
        <v>27</v>
      </c>
      <c r="L7" s="31"/>
      <c r="M7" s="94">
        <v>1700</v>
      </c>
      <c r="N7" s="94"/>
      <c r="O7" s="94"/>
      <c r="P7" s="33">
        <v>8200</v>
      </c>
    </row>
    <row r="8" spans="1:17" ht="24" customHeight="1" thickBot="1">
      <c r="A8" s="5"/>
      <c r="B8" s="1" t="s">
        <v>26</v>
      </c>
    </row>
    <row r="9" spans="1:17" ht="22.5" customHeight="1">
      <c r="A9" s="84"/>
      <c r="B9" s="92" t="s">
        <v>9</v>
      </c>
      <c r="C9" s="82" t="s">
        <v>31</v>
      </c>
      <c r="D9" s="92" t="s">
        <v>10</v>
      </c>
      <c r="E9" s="89" t="s">
        <v>0</v>
      </c>
      <c r="F9" s="90"/>
      <c r="G9" s="91" t="s">
        <v>6</v>
      </c>
      <c r="H9" s="91"/>
      <c r="I9" s="91"/>
      <c r="J9" s="91"/>
      <c r="K9" s="91"/>
      <c r="L9" s="91" t="s">
        <v>4</v>
      </c>
      <c r="M9" s="91"/>
      <c r="N9" s="91"/>
      <c r="O9" s="91"/>
      <c r="P9" s="91"/>
      <c r="Q9" s="23" t="s">
        <v>1</v>
      </c>
    </row>
    <row r="10" spans="1:17" ht="22.5" customHeight="1" thickBot="1">
      <c r="A10" s="85"/>
      <c r="B10" s="93"/>
      <c r="C10" s="83"/>
      <c r="D10" s="93"/>
      <c r="E10" s="24" t="s">
        <v>5</v>
      </c>
      <c r="F10" s="28" t="s">
        <v>7</v>
      </c>
      <c r="G10" s="26"/>
      <c r="H10" s="24"/>
      <c r="I10" s="24"/>
      <c r="J10" s="24"/>
      <c r="K10" s="25"/>
      <c r="L10" s="26"/>
      <c r="M10" s="24"/>
      <c r="N10" s="24"/>
      <c r="O10" s="24"/>
      <c r="P10" s="25"/>
      <c r="Q10" s="27"/>
    </row>
    <row r="11" spans="1:17" ht="41.25" customHeight="1">
      <c r="A11" s="35">
        <v>1</v>
      </c>
      <c r="B11" s="44" t="s">
        <v>34</v>
      </c>
      <c r="C11" s="45" t="s">
        <v>28</v>
      </c>
      <c r="D11" s="46" t="s">
        <v>32</v>
      </c>
      <c r="E11" s="68" t="s">
        <v>33</v>
      </c>
      <c r="F11" s="71">
        <v>20000</v>
      </c>
      <c r="G11" s="19">
        <f>IF(ISERROR(VLOOKUP(C11,$K$5:$P$7,3,0)),"",VLOOKUP(C11,$K$5:$P$7,3,0))</f>
        <v>2600</v>
      </c>
      <c r="H11" s="18" t="s">
        <v>2</v>
      </c>
      <c r="I11" s="60">
        <v>2</v>
      </c>
      <c r="J11" s="20" t="s">
        <v>3</v>
      </c>
      <c r="K11" s="21">
        <f>IF(ISERROR(G11*I11),"",G11*I11)</f>
        <v>5200</v>
      </c>
      <c r="L11" s="19">
        <f>IF(ISERROR(VLOOKUP(C11,$K$5:$P$7,3,0)),"",VLOOKUP(C11,$K$5:$P$7,6,0))</f>
        <v>12400</v>
      </c>
      <c r="M11" s="18" t="s">
        <v>2</v>
      </c>
      <c r="N11" s="57">
        <v>1</v>
      </c>
      <c r="O11" s="20" t="s">
        <v>3</v>
      </c>
      <c r="P11" s="21">
        <f>IF(ISERROR(L11*N11),"",L11*N11)</f>
        <v>12400</v>
      </c>
      <c r="Q11" s="22">
        <f>IF(ISERROR(F11+K11+P11),"",F11+K11+P11)</f>
        <v>37600</v>
      </c>
    </row>
    <row r="12" spans="1:17" ht="41.25" customHeight="1">
      <c r="A12" s="17">
        <v>2</v>
      </c>
      <c r="B12" s="49" t="s">
        <v>35</v>
      </c>
      <c r="C12" s="50" t="s">
        <v>20</v>
      </c>
      <c r="D12" s="49" t="s">
        <v>32</v>
      </c>
      <c r="E12" s="69" t="s">
        <v>33</v>
      </c>
      <c r="F12" s="72">
        <v>20000</v>
      </c>
      <c r="G12" s="8">
        <f>IF(ISERROR(VLOOKUP(C12,$K$5:$P$7,3,0)),"",VLOOKUP(C12,$K$5:$P$7,3,0))</f>
        <v>2200</v>
      </c>
      <c r="H12" s="9" t="s">
        <v>2</v>
      </c>
      <c r="I12" s="61">
        <v>2</v>
      </c>
      <c r="J12" s="10" t="s">
        <v>3</v>
      </c>
      <c r="K12" s="11">
        <f t="shared" ref="K12:K30" si="0">IF(ISERROR(G12*I12),"",G12*I12)</f>
        <v>4400</v>
      </c>
      <c r="L12" s="8">
        <f>IF(ISERROR(VLOOKUP(C12,$K$5:$P$7,3,0)),"",VLOOKUP(C12,$K$5:$P$7,6,0))</f>
        <v>10300</v>
      </c>
      <c r="M12" s="9" t="s">
        <v>2</v>
      </c>
      <c r="N12" s="58">
        <v>1</v>
      </c>
      <c r="O12" s="10" t="s">
        <v>3</v>
      </c>
      <c r="P12" s="11">
        <f t="shared" ref="P12:P30" si="1">IF(ISERROR(L12*N12),"",L12*N12)</f>
        <v>10300</v>
      </c>
      <c r="Q12" s="7">
        <f t="shared" ref="Q12:Q30" si="2">IF(ISERROR(F12+K12+P12),"",F12+K12+P12)</f>
        <v>34700</v>
      </c>
    </row>
    <row r="13" spans="1:17" ht="41.25" customHeight="1">
      <c r="A13" s="17">
        <v>3</v>
      </c>
      <c r="B13" s="49" t="s">
        <v>38</v>
      </c>
      <c r="C13" s="50" t="s">
        <v>27</v>
      </c>
      <c r="D13" s="49" t="s">
        <v>32</v>
      </c>
      <c r="E13" s="69" t="s">
        <v>33</v>
      </c>
      <c r="F13" s="72">
        <v>18000</v>
      </c>
      <c r="G13" s="8">
        <f>IF(ISERROR(VLOOKUP(C13,$K$5:$P$7,3,0)),"",VLOOKUP(C13,$K$5:$P$7,3,0))</f>
        <v>1700</v>
      </c>
      <c r="H13" s="9" t="s">
        <v>2</v>
      </c>
      <c r="I13" s="61">
        <v>2</v>
      </c>
      <c r="J13" s="10" t="s">
        <v>3</v>
      </c>
      <c r="K13" s="11">
        <f t="shared" si="0"/>
        <v>3400</v>
      </c>
      <c r="L13" s="8">
        <f>IF(ISERROR(VLOOKUP(C13,$K$5:$P$7,3,0)),"",VLOOKUP(C13,$K$5:$P$7,6,0))</f>
        <v>8200</v>
      </c>
      <c r="M13" s="9" t="s">
        <v>2</v>
      </c>
      <c r="N13" s="58">
        <v>1</v>
      </c>
      <c r="O13" s="10" t="s">
        <v>3</v>
      </c>
      <c r="P13" s="11">
        <f t="shared" si="1"/>
        <v>8200</v>
      </c>
      <c r="Q13" s="7">
        <f t="shared" si="2"/>
        <v>29600</v>
      </c>
    </row>
    <row r="14" spans="1:17" ht="41.25" customHeight="1">
      <c r="A14" s="17">
        <v>4</v>
      </c>
      <c r="B14" s="49" t="s">
        <v>37</v>
      </c>
      <c r="C14" s="50" t="s">
        <v>28</v>
      </c>
      <c r="D14" s="49" t="s">
        <v>32</v>
      </c>
      <c r="E14" s="69" t="s">
        <v>36</v>
      </c>
      <c r="F14" s="72">
        <v>40000</v>
      </c>
      <c r="G14" s="8">
        <f>IF(ISERROR(VLOOKUP(C14,$K$5:$P$7,3,0)),"",VLOOKUP(C14,$K$5:$P$7,3,0))</f>
        <v>2600</v>
      </c>
      <c r="H14" s="9" t="s">
        <v>2</v>
      </c>
      <c r="I14" s="61">
        <v>2</v>
      </c>
      <c r="J14" s="10" t="s">
        <v>3</v>
      </c>
      <c r="K14" s="11">
        <f t="shared" si="0"/>
        <v>5200</v>
      </c>
      <c r="L14" s="8">
        <f>IF(ISERROR(VLOOKUP(C14,$K$5:$P$7,3,0)),"",VLOOKUP(C14,$K$5:$P$7,6,0))</f>
        <v>12400</v>
      </c>
      <c r="M14" s="9" t="s">
        <v>2</v>
      </c>
      <c r="N14" s="58">
        <v>1</v>
      </c>
      <c r="O14" s="10" t="s">
        <v>3</v>
      </c>
      <c r="P14" s="11">
        <f t="shared" si="1"/>
        <v>12400</v>
      </c>
      <c r="Q14" s="7">
        <f t="shared" si="2"/>
        <v>57600</v>
      </c>
    </row>
    <row r="15" spans="1:17" ht="41.25" customHeight="1">
      <c r="A15" s="17">
        <v>5</v>
      </c>
      <c r="B15" s="49" t="s">
        <v>34</v>
      </c>
      <c r="C15" s="50" t="s">
        <v>28</v>
      </c>
      <c r="D15" s="49" t="s">
        <v>39</v>
      </c>
      <c r="E15" s="69" t="s">
        <v>33</v>
      </c>
      <c r="F15" s="72">
        <v>20000</v>
      </c>
      <c r="G15" s="8">
        <f t="shared" ref="G15:G24" si="3">IF(ISERROR(VLOOKUP(C15,$K$5:$P$7,3,0)),"",VLOOKUP(C15,$K$5:$P$7,3,0))</f>
        <v>2600</v>
      </c>
      <c r="H15" s="9" t="s">
        <v>2</v>
      </c>
      <c r="I15" s="61">
        <v>3</v>
      </c>
      <c r="J15" s="10" t="s">
        <v>3</v>
      </c>
      <c r="K15" s="11">
        <f t="shared" ref="K15:K24" si="4">IF(ISERROR(G15*I15),"",G15*I15)</f>
        <v>7800</v>
      </c>
      <c r="L15" s="8">
        <f t="shared" ref="L15:L24" si="5">IF(ISERROR(VLOOKUP(C15,$K$5:$P$7,3,0)),"",VLOOKUP(C15,$K$5:$P$7,6,0))</f>
        <v>12400</v>
      </c>
      <c r="M15" s="9" t="s">
        <v>2</v>
      </c>
      <c r="N15" s="58">
        <v>2</v>
      </c>
      <c r="O15" s="10" t="s">
        <v>3</v>
      </c>
      <c r="P15" s="11">
        <f t="shared" ref="P15:P24" si="6">IF(ISERROR(L15*N15),"",L15*N15)</f>
        <v>24800</v>
      </c>
      <c r="Q15" s="7">
        <f t="shared" ref="Q15:Q24" si="7">IF(ISERROR(F15+K15+P15),"",F15+K15+P15)</f>
        <v>52600</v>
      </c>
    </row>
    <row r="16" spans="1:17" ht="41.25" customHeight="1">
      <c r="A16" s="17">
        <v>6</v>
      </c>
      <c r="B16" s="49" t="s">
        <v>35</v>
      </c>
      <c r="C16" s="50" t="s">
        <v>20</v>
      </c>
      <c r="D16" s="49" t="s">
        <v>39</v>
      </c>
      <c r="E16" s="69" t="s">
        <v>33</v>
      </c>
      <c r="F16" s="72">
        <v>20000</v>
      </c>
      <c r="G16" s="8">
        <f t="shared" si="3"/>
        <v>2200</v>
      </c>
      <c r="H16" s="9" t="s">
        <v>2</v>
      </c>
      <c r="I16" s="61">
        <v>3</v>
      </c>
      <c r="J16" s="10" t="s">
        <v>3</v>
      </c>
      <c r="K16" s="11">
        <f t="shared" si="4"/>
        <v>6600</v>
      </c>
      <c r="L16" s="8">
        <f t="shared" si="5"/>
        <v>10300</v>
      </c>
      <c r="M16" s="9" t="s">
        <v>2</v>
      </c>
      <c r="N16" s="58">
        <v>2</v>
      </c>
      <c r="O16" s="10" t="s">
        <v>3</v>
      </c>
      <c r="P16" s="11">
        <f t="shared" si="6"/>
        <v>20600</v>
      </c>
      <c r="Q16" s="7">
        <f t="shared" si="7"/>
        <v>47200</v>
      </c>
    </row>
    <row r="17" spans="1:17" ht="41.25" customHeight="1">
      <c r="A17" s="17">
        <v>7</v>
      </c>
      <c r="B17" s="49" t="s">
        <v>38</v>
      </c>
      <c r="C17" s="50" t="s">
        <v>27</v>
      </c>
      <c r="D17" s="49" t="s">
        <v>39</v>
      </c>
      <c r="E17" s="69" t="s">
        <v>33</v>
      </c>
      <c r="F17" s="72">
        <v>18000</v>
      </c>
      <c r="G17" s="8">
        <f t="shared" si="3"/>
        <v>1700</v>
      </c>
      <c r="H17" s="9" t="s">
        <v>2</v>
      </c>
      <c r="I17" s="61">
        <v>3</v>
      </c>
      <c r="J17" s="10" t="s">
        <v>3</v>
      </c>
      <c r="K17" s="11">
        <f t="shared" si="4"/>
        <v>5100</v>
      </c>
      <c r="L17" s="8">
        <f t="shared" si="5"/>
        <v>8200</v>
      </c>
      <c r="M17" s="9" t="s">
        <v>2</v>
      </c>
      <c r="N17" s="58">
        <v>2</v>
      </c>
      <c r="O17" s="10" t="s">
        <v>3</v>
      </c>
      <c r="P17" s="11">
        <f t="shared" si="6"/>
        <v>16400</v>
      </c>
      <c r="Q17" s="7">
        <f t="shared" si="7"/>
        <v>39500</v>
      </c>
    </row>
    <row r="18" spans="1:17" ht="41.25" customHeight="1">
      <c r="A18" s="17">
        <v>8</v>
      </c>
      <c r="B18" s="49" t="s">
        <v>37</v>
      </c>
      <c r="C18" s="50" t="s">
        <v>28</v>
      </c>
      <c r="D18" s="49" t="s">
        <v>39</v>
      </c>
      <c r="E18" s="69" t="s">
        <v>36</v>
      </c>
      <c r="F18" s="72">
        <v>40000</v>
      </c>
      <c r="G18" s="8">
        <f t="shared" si="3"/>
        <v>2600</v>
      </c>
      <c r="H18" s="9" t="s">
        <v>2</v>
      </c>
      <c r="I18" s="61">
        <v>3</v>
      </c>
      <c r="J18" s="10" t="s">
        <v>3</v>
      </c>
      <c r="K18" s="11">
        <f t="shared" si="4"/>
        <v>7800</v>
      </c>
      <c r="L18" s="8">
        <f t="shared" si="5"/>
        <v>12400</v>
      </c>
      <c r="M18" s="9" t="s">
        <v>2</v>
      </c>
      <c r="N18" s="58">
        <v>2</v>
      </c>
      <c r="O18" s="10" t="s">
        <v>3</v>
      </c>
      <c r="P18" s="11">
        <f t="shared" si="6"/>
        <v>24800</v>
      </c>
      <c r="Q18" s="7">
        <f t="shared" si="7"/>
        <v>72600</v>
      </c>
    </row>
    <row r="19" spans="1:17" ht="41.25" customHeight="1">
      <c r="A19" s="17">
        <v>9</v>
      </c>
      <c r="B19" s="49" t="s">
        <v>34</v>
      </c>
      <c r="C19" s="50" t="s">
        <v>28</v>
      </c>
      <c r="D19" s="49" t="s">
        <v>43</v>
      </c>
      <c r="E19" s="69" t="s">
        <v>33</v>
      </c>
      <c r="F19" s="72">
        <v>20000</v>
      </c>
      <c r="G19" s="8">
        <f t="shared" si="3"/>
        <v>2600</v>
      </c>
      <c r="H19" s="9" t="s">
        <v>2</v>
      </c>
      <c r="I19" s="61">
        <v>3</v>
      </c>
      <c r="J19" s="10" t="s">
        <v>3</v>
      </c>
      <c r="K19" s="11">
        <f t="shared" si="4"/>
        <v>7800</v>
      </c>
      <c r="L19" s="8">
        <f t="shared" si="5"/>
        <v>12400</v>
      </c>
      <c r="M19" s="9" t="s">
        <v>2</v>
      </c>
      <c r="N19" s="58">
        <v>2</v>
      </c>
      <c r="O19" s="10" t="s">
        <v>3</v>
      </c>
      <c r="P19" s="11">
        <f>IF(ISERROR(L19*N19),"",L19*N19)</f>
        <v>24800</v>
      </c>
      <c r="Q19" s="7">
        <f t="shared" si="7"/>
        <v>52600</v>
      </c>
    </row>
    <row r="20" spans="1:17" ht="41.25" customHeight="1">
      <c r="A20" s="17">
        <v>10</v>
      </c>
      <c r="B20" s="49" t="s">
        <v>35</v>
      </c>
      <c r="C20" s="50" t="s">
        <v>20</v>
      </c>
      <c r="D20" s="49" t="s">
        <v>43</v>
      </c>
      <c r="E20" s="69" t="s">
        <v>33</v>
      </c>
      <c r="F20" s="72">
        <v>20000</v>
      </c>
      <c r="G20" s="8">
        <f t="shared" si="3"/>
        <v>2200</v>
      </c>
      <c r="H20" s="9" t="s">
        <v>2</v>
      </c>
      <c r="I20" s="61">
        <v>3</v>
      </c>
      <c r="J20" s="10" t="s">
        <v>3</v>
      </c>
      <c r="K20" s="11">
        <f t="shared" si="4"/>
        <v>6600</v>
      </c>
      <c r="L20" s="8">
        <f t="shared" si="5"/>
        <v>10300</v>
      </c>
      <c r="M20" s="9" t="s">
        <v>2</v>
      </c>
      <c r="N20" s="58">
        <v>2</v>
      </c>
      <c r="O20" s="10" t="s">
        <v>3</v>
      </c>
      <c r="P20" s="11">
        <f>IF(ISERROR(L20*N20),"",L20*N20)</f>
        <v>20600</v>
      </c>
      <c r="Q20" s="7">
        <f t="shared" si="7"/>
        <v>47200</v>
      </c>
    </row>
    <row r="21" spans="1:17" ht="41.25" customHeight="1">
      <c r="A21" s="17">
        <v>11</v>
      </c>
      <c r="B21" s="49" t="s">
        <v>38</v>
      </c>
      <c r="C21" s="50" t="s">
        <v>27</v>
      </c>
      <c r="D21" s="49" t="s">
        <v>43</v>
      </c>
      <c r="E21" s="69" t="s">
        <v>33</v>
      </c>
      <c r="F21" s="72">
        <v>18000</v>
      </c>
      <c r="G21" s="8">
        <f t="shared" si="3"/>
        <v>1700</v>
      </c>
      <c r="H21" s="9" t="s">
        <v>2</v>
      </c>
      <c r="I21" s="61">
        <v>3</v>
      </c>
      <c r="J21" s="10" t="s">
        <v>3</v>
      </c>
      <c r="K21" s="11">
        <f t="shared" si="4"/>
        <v>5100</v>
      </c>
      <c r="L21" s="8">
        <f t="shared" si="5"/>
        <v>8200</v>
      </c>
      <c r="M21" s="9" t="s">
        <v>2</v>
      </c>
      <c r="N21" s="58">
        <v>2</v>
      </c>
      <c r="O21" s="10" t="s">
        <v>3</v>
      </c>
      <c r="P21" s="11">
        <f t="shared" si="6"/>
        <v>16400</v>
      </c>
      <c r="Q21" s="7">
        <f t="shared" si="7"/>
        <v>39500</v>
      </c>
    </row>
    <row r="22" spans="1:17" ht="41.25" customHeight="1">
      <c r="A22" s="17">
        <v>12</v>
      </c>
      <c r="B22" s="49" t="s">
        <v>37</v>
      </c>
      <c r="C22" s="50" t="s">
        <v>28</v>
      </c>
      <c r="D22" s="49" t="s">
        <v>43</v>
      </c>
      <c r="E22" s="69" t="s">
        <v>36</v>
      </c>
      <c r="F22" s="72">
        <v>40000</v>
      </c>
      <c r="G22" s="8">
        <f t="shared" si="3"/>
        <v>2600</v>
      </c>
      <c r="H22" s="9" t="s">
        <v>2</v>
      </c>
      <c r="I22" s="61">
        <v>3</v>
      </c>
      <c r="J22" s="10" t="s">
        <v>3</v>
      </c>
      <c r="K22" s="11">
        <f t="shared" si="4"/>
        <v>7800</v>
      </c>
      <c r="L22" s="8">
        <f t="shared" si="5"/>
        <v>12400</v>
      </c>
      <c r="M22" s="9" t="s">
        <v>2</v>
      </c>
      <c r="N22" s="58">
        <v>2</v>
      </c>
      <c r="O22" s="10" t="s">
        <v>3</v>
      </c>
      <c r="P22" s="11">
        <f t="shared" si="6"/>
        <v>24800</v>
      </c>
      <c r="Q22" s="7">
        <f t="shared" si="7"/>
        <v>72600</v>
      </c>
    </row>
    <row r="23" spans="1:17" ht="41.25" customHeight="1">
      <c r="A23" s="17">
        <v>13</v>
      </c>
      <c r="B23" s="49" t="s">
        <v>34</v>
      </c>
      <c r="C23" s="50" t="s">
        <v>28</v>
      </c>
      <c r="D23" s="49" t="s">
        <v>43</v>
      </c>
      <c r="E23" s="69" t="s">
        <v>33</v>
      </c>
      <c r="F23" s="72">
        <v>20000</v>
      </c>
      <c r="G23" s="8">
        <f t="shared" si="3"/>
        <v>2600</v>
      </c>
      <c r="H23" s="9" t="s">
        <v>2</v>
      </c>
      <c r="I23" s="61">
        <v>3</v>
      </c>
      <c r="J23" s="10" t="s">
        <v>3</v>
      </c>
      <c r="K23" s="11">
        <f t="shared" si="4"/>
        <v>7800</v>
      </c>
      <c r="L23" s="8">
        <f t="shared" si="5"/>
        <v>12400</v>
      </c>
      <c r="M23" s="9" t="s">
        <v>2</v>
      </c>
      <c r="N23" s="58">
        <v>2</v>
      </c>
      <c r="O23" s="10" t="s">
        <v>3</v>
      </c>
      <c r="P23" s="11">
        <f t="shared" si="6"/>
        <v>24800</v>
      </c>
      <c r="Q23" s="7">
        <f t="shared" si="7"/>
        <v>52600</v>
      </c>
    </row>
    <row r="24" spans="1:17" ht="41.25" customHeight="1">
      <c r="A24" s="17">
        <v>14</v>
      </c>
      <c r="B24" s="49" t="s">
        <v>35</v>
      </c>
      <c r="C24" s="50" t="s">
        <v>20</v>
      </c>
      <c r="D24" s="49" t="s">
        <v>43</v>
      </c>
      <c r="E24" s="69" t="s">
        <v>33</v>
      </c>
      <c r="F24" s="72">
        <v>20000</v>
      </c>
      <c r="G24" s="8">
        <f t="shared" si="3"/>
        <v>2200</v>
      </c>
      <c r="H24" s="9" t="s">
        <v>2</v>
      </c>
      <c r="I24" s="61">
        <v>3</v>
      </c>
      <c r="J24" s="10" t="s">
        <v>3</v>
      </c>
      <c r="K24" s="11">
        <f t="shared" si="4"/>
        <v>6600</v>
      </c>
      <c r="L24" s="8">
        <f t="shared" si="5"/>
        <v>10300</v>
      </c>
      <c r="M24" s="9" t="s">
        <v>2</v>
      </c>
      <c r="N24" s="58">
        <v>2</v>
      </c>
      <c r="O24" s="10" t="s">
        <v>3</v>
      </c>
      <c r="P24" s="11">
        <f t="shared" si="6"/>
        <v>20600</v>
      </c>
      <c r="Q24" s="7">
        <f t="shared" si="7"/>
        <v>47200</v>
      </c>
    </row>
    <row r="25" spans="1:17" ht="41.25" customHeight="1">
      <c r="A25" s="17">
        <v>15</v>
      </c>
      <c r="B25" s="49"/>
      <c r="C25" s="50"/>
      <c r="D25" s="49"/>
      <c r="E25" s="69"/>
      <c r="F25" s="72"/>
      <c r="G25" s="8" t="str">
        <f t="shared" ref="G25:G30" si="8">IF(ISERROR(VLOOKUP(C25,$K$5:$P$7,3,0)),"",VLOOKUP(C25,$K$5:$P$7,3,0))</f>
        <v/>
      </c>
      <c r="H25" s="9" t="s">
        <v>2</v>
      </c>
      <c r="I25" s="61"/>
      <c r="J25" s="10" t="s">
        <v>3</v>
      </c>
      <c r="K25" s="11" t="str">
        <f t="shared" si="0"/>
        <v/>
      </c>
      <c r="L25" s="8" t="str">
        <f t="shared" ref="L25:L30" si="9">IF(ISERROR(VLOOKUP(C25,$K$5:$P$7,3,0)),"",VLOOKUP(C25,$K$5:$P$7,6,0))</f>
        <v/>
      </c>
      <c r="M25" s="9" t="s">
        <v>2</v>
      </c>
      <c r="N25" s="58"/>
      <c r="O25" s="10" t="s">
        <v>3</v>
      </c>
      <c r="P25" s="11" t="str">
        <f t="shared" si="1"/>
        <v/>
      </c>
      <c r="Q25" s="7" t="str">
        <f t="shared" si="2"/>
        <v/>
      </c>
    </row>
    <row r="26" spans="1:17" ht="41.25" customHeight="1">
      <c r="A26" s="17">
        <v>16</v>
      </c>
      <c r="B26" s="49"/>
      <c r="C26" s="50"/>
      <c r="D26" s="49"/>
      <c r="E26" s="69"/>
      <c r="F26" s="72"/>
      <c r="G26" s="8" t="str">
        <f t="shared" si="8"/>
        <v/>
      </c>
      <c r="H26" s="9" t="s">
        <v>2</v>
      </c>
      <c r="I26" s="61"/>
      <c r="J26" s="10" t="s">
        <v>3</v>
      </c>
      <c r="K26" s="11" t="str">
        <f t="shared" si="0"/>
        <v/>
      </c>
      <c r="L26" s="8" t="str">
        <f t="shared" si="9"/>
        <v/>
      </c>
      <c r="M26" s="9" t="s">
        <v>2</v>
      </c>
      <c r="N26" s="58"/>
      <c r="O26" s="10" t="s">
        <v>3</v>
      </c>
      <c r="P26" s="11" t="str">
        <f t="shared" si="1"/>
        <v/>
      </c>
      <c r="Q26" s="7" t="str">
        <f t="shared" si="2"/>
        <v/>
      </c>
    </row>
    <row r="27" spans="1:17" ht="41.25" customHeight="1">
      <c r="A27" s="17">
        <v>17</v>
      </c>
      <c r="B27" s="49"/>
      <c r="C27" s="50"/>
      <c r="D27" s="49"/>
      <c r="E27" s="69"/>
      <c r="F27" s="72"/>
      <c r="G27" s="8" t="str">
        <f t="shared" si="8"/>
        <v/>
      </c>
      <c r="H27" s="9" t="s">
        <v>2</v>
      </c>
      <c r="I27" s="61"/>
      <c r="J27" s="10" t="s">
        <v>3</v>
      </c>
      <c r="K27" s="11" t="str">
        <f t="shared" si="0"/>
        <v/>
      </c>
      <c r="L27" s="8" t="str">
        <f t="shared" si="9"/>
        <v/>
      </c>
      <c r="M27" s="9" t="s">
        <v>2</v>
      </c>
      <c r="N27" s="58"/>
      <c r="O27" s="10" t="s">
        <v>3</v>
      </c>
      <c r="P27" s="11" t="str">
        <f t="shared" si="1"/>
        <v/>
      </c>
      <c r="Q27" s="7" t="str">
        <f t="shared" si="2"/>
        <v/>
      </c>
    </row>
    <row r="28" spans="1:17" ht="41.25" customHeight="1">
      <c r="A28" s="17">
        <v>18</v>
      </c>
      <c r="B28" s="49"/>
      <c r="C28" s="50"/>
      <c r="D28" s="49"/>
      <c r="E28" s="69"/>
      <c r="F28" s="72"/>
      <c r="G28" s="8" t="str">
        <f t="shared" si="8"/>
        <v/>
      </c>
      <c r="H28" s="9" t="s">
        <v>2</v>
      </c>
      <c r="I28" s="61"/>
      <c r="J28" s="10" t="s">
        <v>3</v>
      </c>
      <c r="K28" s="11" t="str">
        <f t="shared" si="0"/>
        <v/>
      </c>
      <c r="L28" s="8" t="str">
        <f t="shared" si="9"/>
        <v/>
      </c>
      <c r="M28" s="9" t="s">
        <v>2</v>
      </c>
      <c r="N28" s="58"/>
      <c r="O28" s="10" t="s">
        <v>3</v>
      </c>
      <c r="P28" s="11" t="str">
        <f t="shared" si="1"/>
        <v/>
      </c>
      <c r="Q28" s="7" t="str">
        <f t="shared" si="2"/>
        <v/>
      </c>
    </row>
    <row r="29" spans="1:17" ht="41.25" customHeight="1">
      <c r="A29" s="17">
        <v>19</v>
      </c>
      <c r="B29" s="49"/>
      <c r="C29" s="50"/>
      <c r="D29" s="49"/>
      <c r="E29" s="69"/>
      <c r="F29" s="72"/>
      <c r="G29" s="8" t="str">
        <f t="shared" si="8"/>
        <v/>
      </c>
      <c r="H29" s="9" t="s">
        <v>2</v>
      </c>
      <c r="I29" s="61"/>
      <c r="J29" s="10" t="s">
        <v>3</v>
      </c>
      <c r="K29" s="11" t="str">
        <f t="shared" si="0"/>
        <v/>
      </c>
      <c r="L29" s="8" t="str">
        <f t="shared" si="9"/>
        <v/>
      </c>
      <c r="M29" s="9" t="s">
        <v>2</v>
      </c>
      <c r="N29" s="58"/>
      <c r="O29" s="10" t="s">
        <v>3</v>
      </c>
      <c r="P29" s="11" t="str">
        <f t="shared" si="1"/>
        <v/>
      </c>
      <c r="Q29" s="7" t="str">
        <f t="shared" si="2"/>
        <v/>
      </c>
    </row>
    <row r="30" spans="1:17" ht="41.25" customHeight="1" thickBot="1">
      <c r="A30" s="16">
        <v>20</v>
      </c>
      <c r="B30" s="53"/>
      <c r="C30" s="54"/>
      <c r="D30" s="53"/>
      <c r="E30" s="70"/>
      <c r="F30" s="73"/>
      <c r="G30" s="13" t="str">
        <f t="shared" si="8"/>
        <v/>
      </c>
      <c r="H30" s="14" t="s">
        <v>2</v>
      </c>
      <c r="I30" s="62"/>
      <c r="J30" s="15" t="s">
        <v>3</v>
      </c>
      <c r="K30" s="12" t="str">
        <f t="shared" si="0"/>
        <v/>
      </c>
      <c r="L30" s="13" t="str">
        <f t="shared" si="9"/>
        <v/>
      </c>
      <c r="M30" s="14" t="s">
        <v>2</v>
      </c>
      <c r="N30" s="59"/>
      <c r="O30" s="15" t="s">
        <v>3</v>
      </c>
      <c r="P30" s="12" t="str">
        <f t="shared" si="1"/>
        <v/>
      </c>
      <c r="Q30" s="6" t="str">
        <f t="shared" si="2"/>
        <v/>
      </c>
    </row>
    <row r="31" spans="1:17" ht="36" customHeight="1" thickTop="1" thickBot="1">
      <c r="A31" s="86" t="s">
        <v>8</v>
      </c>
      <c r="B31" s="87"/>
      <c r="C31" s="87"/>
      <c r="D31" s="87"/>
      <c r="E31" s="87"/>
      <c r="F31" s="87"/>
      <c r="G31" s="87"/>
      <c r="H31" s="87"/>
      <c r="I31" s="87"/>
      <c r="J31" s="87"/>
      <c r="K31" s="87"/>
      <c r="L31" s="87"/>
      <c r="M31" s="87"/>
      <c r="N31" s="87"/>
      <c r="O31" s="87"/>
      <c r="P31" s="88"/>
      <c r="Q31" s="29">
        <f>SUBTOTAL(9,Q11:Q30)</f>
        <v>683100</v>
      </c>
    </row>
    <row r="32" spans="1:17">
      <c r="A32" s="1" t="s">
        <v>11</v>
      </c>
    </row>
    <row r="34" spans="1:19" ht="24" customHeight="1">
      <c r="A34" s="5" t="s">
        <v>16</v>
      </c>
      <c r="B34" s="5"/>
      <c r="G34" s="1"/>
      <c r="H34" s="1"/>
      <c r="I34" s="1"/>
      <c r="J34" s="1"/>
      <c r="L34" s="1"/>
      <c r="M34" s="1"/>
      <c r="N34" s="1"/>
      <c r="O34" s="1"/>
    </row>
    <row r="35" spans="1:19" ht="24" customHeight="1" thickBot="1">
      <c r="B35" s="38" t="s">
        <v>46</v>
      </c>
      <c r="C35" s="39"/>
      <c r="D35" s="39"/>
      <c r="E35" s="39"/>
      <c r="G35" s="1"/>
      <c r="H35" s="1"/>
      <c r="I35" s="1"/>
      <c r="J35" s="1"/>
      <c r="L35" s="1"/>
      <c r="M35" s="1"/>
      <c r="N35" s="1"/>
      <c r="O35" s="1"/>
    </row>
    <row r="36" spans="1:19" ht="22.5" customHeight="1" thickBot="1">
      <c r="B36" s="105" t="s">
        <v>30</v>
      </c>
      <c r="C36" s="78"/>
      <c r="D36" s="78"/>
      <c r="E36" s="79"/>
      <c r="F36" s="4" t="s">
        <v>14</v>
      </c>
      <c r="G36" s="4" t="s">
        <v>15</v>
      </c>
      <c r="H36" s="77" t="s">
        <v>7</v>
      </c>
      <c r="I36" s="78"/>
      <c r="J36" s="79"/>
      <c r="K36" s="105" t="s">
        <v>22</v>
      </c>
      <c r="L36" s="122"/>
      <c r="M36" s="1"/>
      <c r="N36" s="1"/>
      <c r="O36" s="1"/>
    </row>
    <row r="37" spans="1:19" s="40" customFormat="1" ht="29.25" customHeight="1">
      <c r="B37" s="106" t="s">
        <v>44</v>
      </c>
      <c r="C37" s="107"/>
      <c r="D37" s="107"/>
      <c r="E37" s="108"/>
      <c r="F37" s="63"/>
      <c r="G37" s="63"/>
      <c r="H37" s="115">
        <v>196900</v>
      </c>
      <c r="I37" s="107"/>
      <c r="J37" s="116"/>
      <c r="K37" s="123" t="s">
        <v>47</v>
      </c>
      <c r="L37" s="124"/>
    </row>
    <row r="38" spans="1:19" ht="29.25" customHeight="1">
      <c r="B38" s="109" t="s">
        <v>45</v>
      </c>
      <c r="C38" s="110"/>
      <c r="D38" s="110"/>
      <c r="E38" s="111"/>
      <c r="F38" s="64"/>
      <c r="G38" s="64"/>
      <c r="H38" s="112">
        <v>120000</v>
      </c>
      <c r="I38" s="113"/>
      <c r="J38" s="114"/>
      <c r="K38" s="125"/>
      <c r="L38" s="126"/>
      <c r="M38" s="1"/>
      <c r="N38" s="1"/>
      <c r="O38" s="1"/>
    </row>
    <row r="39" spans="1:19" ht="29.25" customHeight="1">
      <c r="B39" s="109"/>
      <c r="C39" s="110"/>
      <c r="D39" s="110"/>
      <c r="E39" s="111"/>
      <c r="F39" s="64"/>
      <c r="G39" s="64"/>
      <c r="H39" s="112"/>
      <c r="I39" s="113"/>
      <c r="J39" s="114"/>
      <c r="K39" s="125"/>
      <c r="L39" s="126"/>
      <c r="M39" s="1"/>
      <c r="N39" s="1"/>
      <c r="O39" s="1"/>
    </row>
    <row r="40" spans="1:19" ht="29.25" customHeight="1">
      <c r="B40" s="109"/>
      <c r="C40" s="110"/>
      <c r="D40" s="110"/>
      <c r="E40" s="111"/>
      <c r="F40" s="64"/>
      <c r="G40" s="64"/>
      <c r="H40" s="112"/>
      <c r="I40" s="113"/>
      <c r="J40" s="114"/>
      <c r="K40" s="125"/>
      <c r="L40" s="126"/>
      <c r="M40" s="1"/>
      <c r="N40" s="1"/>
      <c r="O40" s="1"/>
    </row>
    <row r="41" spans="1:19" ht="29.25" customHeight="1">
      <c r="B41" s="109"/>
      <c r="C41" s="110"/>
      <c r="D41" s="110"/>
      <c r="E41" s="111"/>
      <c r="F41" s="64"/>
      <c r="G41" s="64"/>
      <c r="H41" s="112"/>
      <c r="I41" s="113"/>
      <c r="J41" s="114"/>
      <c r="K41" s="125"/>
      <c r="L41" s="126"/>
      <c r="M41" s="1"/>
      <c r="N41" s="1"/>
      <c r="O41" s="1"/>
    </row>
    <row r="42" spans="1:19" ht="29.25" customHeight="1">
      <c r="B42" s="109"/>
      <c r="C42" s="110"/>
      <c r="D42" s="110"/>
      <c r="E42" s="111"/>
      <c r="F42" s="64"/>
      <c r="G42" s="64"/>
      <c r="H42" s="112"/>
      <c r="I42" s="113"/>
      <c r="J42" s="114"/>
      <c r="K42" s="125"/>
      <c r="L42" s="126"/>
      <c r="M42" s="1"/>
      <c r="N42" s="1"/>
      <c r="O42" s="1"/>
    </row>
    <row r="43" spans="1:19" ht="29.25" customHeight="1">
      <c r="B43" s="109"/>
      <c r="C43" s="110"/>
      <c r="D43" s="110"/>
      <c r="E43" s="111"/>
      <c r="F43" s="64"/>
      <c r="G43" s="64"/>
      <c r="H43" s="112"/>
      <c r="I43" s="113"/>
      <c r="J43" s="114"/>
      <c r="K43" s="125"/>
      <c r="L43" s="126"/>
      <c r="M43" s="1"/>
      <c r="N43" s="1"/>
      <c r="O43" s="1"/>
    </row>
    <row r="44" spans="1:19" ht="29.25" customHeight="1" thickBot="1">
      <c r="B44" s="109"/>
      <c r="C44" s="110"/>
      <c r="D44" s="110"/>
      <c r="E44" s="111"/>
      <c r="F44" s="64"/>
      <c r="G44" s="64"/>
      <c r="H44" s="112"/>
      <c r="I44" s="113"/>
      <c r="J44" s="114"/>
      <c r="K44" s="125"/>
      <c r="L44" s="126"/>
      <c r="M44" s="1"/>
      <c r="N44" s="1"/>
      <c r="O44" s="1"/>
      <c r="P44" s="42" t="s">
        <v>24</v>
      </c>
      <c r="Q44" s="65">
        <f>Q31+H47</f>
        <v>1000000</v>
      </c>
    </row>
    <row r="45" spans="1:19" ht="29.25" customHeight="1" thickTop="1" thickBot="1">
      <c r="B45" s="109"/>
      <c r="C45" s="110"/>
      <c r="D45" s="110"/>
      <c r="E45" s="111"/>
      <c r="F45" s="64"/>
      <c r="G45" s="64"/>
      <c r="H45" s="112"/>
      <c r="I45" s="113"/>
      <c r="J45" s="114"/>
      <c r="K45" s="125"/>
      <c r="L45" s="126"/>
      <c r="M45" s="1"/>
      <c r="N45" s="1"/>
      <c r="O45" s="1"/>
      <c r="P45" s="43" t="s">
        <v>23</v>
      </c>
      <c r="Q45" s="66">
        <f>ROUNDDOWN(Q44,-3)</f>
        <v>1000000</v>
      </c>
      <c r="R45" s="1" t="s">
        <v>40</v>
      </c>
      <c r="S45" s="1" t="s">
        <v>41</v>
      </c>
    </row>
    <row r="46" spans="1:19" ht="29.25" customHeight="1" thickTop="1" thickBot="1">
      <c r="B46" s="117"/>
      <c r="C46" s="118"/>
      <c r="D46" s="118"/>
      <c r="E46" s="119"/>
      <c r="F46" s="64"/>
      <c r="G46" s="64"/>
      <c r="H46" s="112"/>
      <c r="I46" s="113"/>
      <c r="J46" s="114"/>
      <c r="K46" s="127"/>
      <c r="L46" s="128"/>
      <c r="M46" s="1"/>
      <c r="N46" s="1"/>
      <c r="O46" s="1"/>
      <c r="P46" s="41" t="s">
        <v>25</v>
      </c>
      <c r="Q46" s="67">
        <f>IF(ISERROR(H47/Q45),"",H47/Q45)</f>
        <v>0.31690000000000002</v>
      </c>
    </row>
    <row r="47" spans="1:19" ht="29.25" customHeight="1" thickBot="1">
      <c r="B47" s="105" t="s">
        <v>8</v>
      </c>
      <c r="C47" s="78"/>
      <c r="D47" s="78"/>
      <c r="E47" s="78"/>
      <c r="F47" s="78"/>
      <c r="G47" s="79"/>
      <c r="H47" s="102">
        <f>SUM(H37:J46)</f>
        <v>316900</v>
      </c>
      <c r="I47" s="103"/>
      <c r="J47" s="104"/>
      <c r="K47" s="120"/>
      <c r="L47" s="121"/>
      <c r="M47" s="1"/>
      <c r="N47" s="1"/>
      <c r="O47" s="1"/>
    </row>
  </sheetData>
  <dataConsolidate/>
  <mergeCells count="51">
    <mergeCell ref="K47:L47"/>
    <mergeCell ref="K42:L42"/>
    <mergeCell ref="K43:L43"/>
    <mergeCell ref="K44:L44"/>
    <mergeCell ref="K45:L45"/>
    <mergeCell ref="K46:L46"/>
    <mergeCell ref="K37:L37"/>
    <mergeCell ref="K38:L38"/>
    <mergeCell ref="K39:L39"/>
    <mergeCell ref="K40:L40"/>
    <mergeCell ref="K41:L41"/>
    <mergeCell ref="B45:E45"/>
    <mergeCell ref="H45:J45"/>
    <mergeCell ref="B46:E46"/>
    <mergeCell ref="H46:J46"/>
    <mergeCell ref="B47:G47"/>
    <mergeCell ref="H47:J47"/>
    <mergeCell ref="B42:E42"/>
    <mergeCell ref="H42:J42"/>
    <mergeCell ref="B43:E43"/>
    <mergeCell ref="H43:J43"/>
    <mergeCell ref="B44:E44"/>
    <mergeCell ref="H44:J44"/>
    <mergeCell ref="B39:E39"/>
    <mergeCell ref="H39:J39"/>
    <mergeCell ref="B40:E40"/>
    <mergeCell ref="H40:J40"/>
    <mergeCell ref="B41:E41"/>
    <mergeCell ref="H41:J41"/>
    <mergeCell ref="B38:E38"/>
    <mergeCell ref="H38:J38"/>
    <mergeCell ref="M7:O7"/>
    <mergeCell ref="A9:A10"/>
    <mergeCell ref="B9:B10"/>
    <mergeCell ref="C9:C10"/>
    <mergeCell ref="D9:D10"/>
    <mergeCell ref="E9:F9"/>
    <mergeCell ref="G9:K9"/>
    <mergeCell ref="L9:P9"/>
    <mergeCell ref="A31:P31"/>
    <mergeCell ref="B36:E36"/>
    <mergeCell ref="H36:J36"/>
    <mergeCell ref="B37:E37"/>
    <mergeCell ref="H37:J37"/>
    <mergeCell ref="K36:L36"/>
    <mergeCell ref="A1:Q1"/>
    <mergeCell ref="K4:L4"/>
    <mergeCell ref="M4:O4"/>
    <mergeCell ref="M5:O5"/>
    <mergeCell ref="K6:L6"/>
    <mergeCell ref="M6:O6"/>
  </mergeCells>
  <phoneticPr fontId="2"/>
  <dataValidations count="2">
    <dataValidation type="whole" allowBlank="1" showInputMessage="1" showErrorMessage="1" sqref="I11:I30 N11:N30">
      <formula1>0</formula1>
      <formula2>100</formula2>
    </dataValidation>
    <dataValidation type="list" allowBlank="1" showInputMessage="1" showErrorMessage="1" sqref="C11:C30">
      <formula1>$K$5:$K$7</formula1>
    </dataValidation>
  </dataValidations>
  <printOptions horizontalCentered="1"/>
  <pageMargins left="0.39370078740157483" right="0.39370078740157483" top="0.78740157480314965" bottom="0.39370078740157483" header="0.31496062992125984" footer="0.31496062992125984"/>
  <pageSetup paperSize="9" scale="63" orientation="portrait" r:id="rId1"/>
  <headerFooter>
    <oddHeader>&amp;L様式２</oddHeader>
  </headerFooter>
  <rowBreaks count="1" manualBreakCount="1">
    <brk id="33"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vt:lpstr>
      <vt:lpstr>記入例</vt:lpstr>
      <vt:lpstr>記入例!Print_Area</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kp33189268</dc:creator>
  <cp:lastModifiedBy>東北大学</cp:lastModifiedBy>
  <cp:lastPrinted>2018-02-16T04:57:47Z</cp:lastPrinted>
  <dcterms:created xsi:type="dcterms:W3CDTF">2016-07-14T02:20:14Z</dcterms:created>
  <dcterms:modified xsi:type="dcterms:W3CDTF">2018-03-01T07:20:39Z</dcterms:modified>
</cp:coreProperties>
</file>